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812"/>
  <workbookPr showInkAnnotation="0" autoCompressPictures="0"/>
  <mc:AlternateContent xmlns:mc="http://schemas.openxmlformats.org/markup-compatibility/2006">
    <mc:Choice Requires="x15">
      <x15ac:absPath xmlns:x15ac="http://schemas.microsoft.com/office/spreadsheetml/2010/11/ac" url="/Users/sandromoretti/Dropbox (UNIFI Geoapp)/CCdL_ScienzeGeologiche/Ordinamenti&amp;Regolamenti/COORTE 2016-2017/"/>
    </mc:Choice>
  </mc:AlternateContent>
  <bookViews>
    <workbookView xWindow="-3440" yWindow="-16140" windowWidth="30820" windowHeight="15420" tabRatio="804" activeTab="1"/>
  </bookViews>
  <sheets>
    <sheet name="B035 2016-2017 " sheetId="1" r:id="rId1"/>
    <sheet name="B035xAnno 2016-2017" sheetId="12" r:id="rId2"/>
    <sheet name="B035-OffForm" sheetId="2" r:id="rId3"/>
    <sheet name="B103 2016-2017" sheetId="18" r:id="rId4"/>
    <sheet name="B103xAnno 2016-2017" sheetId="17" r:id="rId5"/>
    <sheet name="B103-OffForm" sheetId="9" r:id="rId6"/>
    <sheet name="AltriCdS" sheetId="11" r:id="rId7"/>
    <sheet name="RefAltriCdS" sheetId="4" r:id="rId8"/>
  </sheets>
  <definedNames>
    <definedName name="_xlnm.Print_Area" localSheetId="6">AltriCdS!$A$1:$P$64</definedName>
    <definedName name="_xlnm.Print_Area" localSheetId="0">'B035 2016-2017 '!$A$1:$K$29</definedName>
    <definedName name="_xlnm.Print_Area" localSheetId="2">'B035-OffForm'!$A$1:$U$47</definedName>
    <definedName name="_xlnm.Print_Area" localSheetId="1">'B035xAnno 2016-2017'!$A$1:$I$38</definedName>
    <definedName name="_xlnm.Print_Area" localSheetId="5">'B103-OffForm'!$A$1:$S$84</definedName>
    <definedName name="_xlnm.Print_Area" localSheetId="4">'B103xAnno 2016-2017'!$A$1:$M$25</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66" i="9" l="1"/>
  <c r="O41" i="18"/>
  <c r="K41" i="18"/>
  <c r="G41" i="18"/>
  <c r="C41" i="18"/>
  <c r="N10" i="2"/>
  <c r="L46" i="2"/>
  <c r="M23" i="17"/>
  <c r="M20" i="17"/>
  <c r="M16" i="17"/>
  <c r="M9" i="17"/>
  <c r="M25" i="17"/>
  <c r="J23" i="17"/>
  <c r="J20" i="17"/>
  <c r="J16" i="17"/>
  <c r="J9" i="17"/>
  <c r="J25" i="17"/>
  <c r="G23" i="17"/>
  <c r="G20" i="17"/>
  <c r="G16" i="17"/>
  <c r="G9" i="17"/>
  <c r="G25" i="17"/>
  <c r="D23" i="17"/>
  <c r="D20" i="17"/>
  <c r="D16" i="17"/>
  <c r="D9" i="17"/>
  <c r="D25" i="17"/>
  <c r="L6" i="9"/>
  <c r="L77" i="9"/>
  <c r="L56" i="9"/>
  <c r="L53" i="9"/>
  <c r="L31" i="9"/>
  <c r="N24" i="2"/>
  <c r="N37" i="2"/>
  <c r="N36" i="2"/>
  <c r="L51" i="9"/>
  <c r="L50" i="9"/>
  <c r="L20" i="9"/>
  <c r="N8" i="2"/>
  <c r="N28" i="2"/>
  <c r="N29" i="2"/>
  <c r="N27" i="2"/>
  <c r="N20" i="2"/>
  <c r="N19" i="2"/>
  <c r="N18" i="2"/>
  <c r="L78" i="9"/>
  <c r="L49" i="9"/>
  <c r="L34" i="9"/>
  <c r="L18" i="9"/>
  <c r="L17" i="9"/>
  <c r="N22" i="2"/>
  <c r="N14" i="2"/>
  <c r="N31" i="2"/>
  <c r="N16" i="2"/>
  <c r="L25" i="1"/>
  <c r="E24" i="1"/>
  <c r="E23" i="1"/>
  <c r="E16" i="1"/>
  <c r="K15" i="1"/>
  <c r="E15" i="1"/>
  <c r="K14" i="1"/>
  <c r="K8" i="1"/>
  <c r="K6" i="1"/>
  <c r="E6" i="1"/>
  <c r="C24" i="4"/>
  <c r="D24" i="4"/>
  <c r="C4" i="4"/>
  <c r="C10" i="4"/>
  <c r="D10" i="4"/>
  <c r="J81" i="9"/>
  <c r="K81" i="9"/>
  <c r="J83" i="9"/>
  <c r="P83" i="9"/>
  <c r="L83" i="9"/>
  <c r="S81" i="9"/>
  <c r="L3" i="9"/>
  <c r="L4" i="9"/>
  <c r="L8" i="9"/>
  <c r="L9" i="9"/>
  <c r="L10" i="9"/>
  <c r="L11" i="9"/>
  <c r="L13" i="9"/>
  <c r="L14" i="9"/>
  <c r="L15" i="9"/>
  <c r="L16" i="9"/>
  <c r="L19" i="9"/>
  <c r="L21" i="9"/>
  <c r="L22" i="9"/>
  <c r="L23" i="9"/>
  <c r="L24" i="9"/>
  <c r="L25" i="9"/>
  <c r="L26" i="9"/>
  <c r="L27" i="9"/>
  <c r="L29" i="9"/>
  <c r="L30" i="9"/>
  <c r="L33" i="9"/>
  <c r="L35" i="9"/>
  <c r="L36" i="9"/>
  <c r="L37" i="9"/>
  <c r="L38" i="9"/>
  <c r="L39" i="9"/>
  <c r="L40" i="9"/>
  <c r="L41" i="9"/>
  <c r="L45" i="9"/>
  <c r="L46" i="9"/>
  <c r="L47" i="9"/>
  <c r="L48" i="9"/>
  <c r="L52" i="9"/>
  <c r="L54" i="9"/>
  <c r="L55" i="9"/>
  <c r="L57" i="9"/>
  <c r="L59" i="9"/>
  <c r="L60" i="9"/>
  <c r="L62" i="9"/>
  <c r="L63" i="9"/>
  <c r="L64" i="9"/>
  <c r="L65" i="9"/>
  <c r="L76" i="9"/>
  <c r="L68" i="9"/>
  <c r="L69" i="9"/>
  <c r="L70" i="9"/>
  <c r="L42" i="9"/>
  <c r="L44" i="9"/>
  <c r="L71" i="9"/>
  <c r="L72" i="9"/>
  <c r="L73" i="9"/>
  <c r="L74" i="9"/>
  <c r="L75" i="9"/>
  <c r="L79" i="9"/>
  <c r="L80" i="9"/>
  <c r="L81" i="9"/>
  <c r="U46" i="2"/>
  <c r="N3" i="2"/>
  <c r="N4" i="2"/>
  <c r="N5" i="2"/>
  <c r="N6" i="2"/>
  <c r="N7" i="2"/>
  <c r="N9" i="2"/>
  <c r="N11" i="2"/>
  <c r="N12" i="2"/>
  <c r="N13" i="2"/>
  <c r="N15" i="2"/>
  <c r="N17" i="2"/>
  <c r="N21" i="2"/>
  <c r="N23" i="2"/>
  <c r="N25" i="2"/>
  <c r="N26" i="2"/>
  <c r="N30" i="2"/>
  <c r="N32" i="2"/>
  <c r="N33" i="2"/>
  <c r="N34" i="2"/>
  <c r="N35" i="2"/>
  <c r="N38" i="2"/>
  <c r="N44" i="2"/>
  <c r="N45" i="2"/>
  <c r="N46" i="2"/>
  <c r="M46" i="2"/>
</calcChain>
</file>

<file path=xl/sharedStrings.xml><?xml version="1.0" encoding="utf-8"?>
<sst xmlns="http://schemas.openxmlformats.org/spreadsheetml/2006/main" count="2199" uniqueCount="680">
  <si>
    <t>1° Anno (attivazione 2014-2015)</t>
  </si>
  <si>
    <t>1° Semestre</t>
  </si>
  <si>
    <t>2° Semestre</t>
  </si>
  <si>
    <t>SSD</t>
  </si>
  <si>
    <t>Insegnamento</t>
  </si>
  <si>
    <t>Copertura</t>
  </si>
  <si>
    <t>CFU</t>
  </si>
  <si>
    <t>Ore</t>
  </si>
  <si>
    <t>Mat 07</t>
  </si>
  <si>
    <t>Matematica con esercitazioni</t>
  </si>
  <si>
    <t>6
3+3</t>
  </si>
  <si>
    <t>Chim 01</t>
  </si>
  <si>
    <t>Chimica Generale e Inorganica con esercitazioni</t>
  </si>
  <si>
    <t>Geo 04</t>
  </si>
  <si>
    <t xml:space="preserve">Geografia Fisica e Geomorfologia </t>
  </si>
  <si>
    <t>Sandro Moretti
Leonardo Piccini</t>
  </si>
  <si>
    <t>Geo 02</t>
  </si>
  <si>
    <t>Geologia I con Laboratorio</t>
  </si>
  <si>
    <t>9+3</t>
  </si>
  <si>
    <t>NN</t>
  </si>
  <si>
    <t>Inglese</t>
  </si>
  <si>
    <t>Fis 04</t>
  </si>
  <si>
    <t>Fisica Sperimentale con esercitazioni</t>
  </si>
  <si>
    <t>Inf 01</t>
  </si>
  <si>
    <t>Informatica con applicazioni</t>
  </si>
  <si>
    <t>Antonio Bernini
Filippo Catani</t>
  </si>
  <si>
    <t>3
3</t>
  </si>
  <si>
    <t>Geo 07</t>
  </si>
  <si>
    <t>Petrografia con Laboratorio</t>
  </si>
  <si>
    <t>9
3</t>
  </si>
  <si>
    <t>Geo 06</t>
  </si>
  <si>
    <t>Mineralogia con Laboratorio</t>
  </si>
  <si>
    <t>Paola Bonazzi
Simone Tommasini</t>
  </si>
  <si>
    <t>10
2</t>
  </si>
  <si>
    <t>Geo 03</t>
  </si>
  <si>
    <t>Geologia II con Laboratorio</t>
  </si>
  <si>
    <t>Federico Sani</t>
  </si>
  <si>
    <t>Geo 01</t>
  </si>
  <si>
    <t>Paleontologia con Laboratorio</t>
  </si>
  <si>
    <t>Simonetta Monechi
Lorenzo Rook</t>
  </si>
  <si>
    <t>6
6</t>
  </si>
  <si>
    <t>Geo 10</t>
  </si>
  <si>
    <t>Fisica Terrestre con Laboratorio</t>
  </si>
  <si>
    <t>Maurizio Ripepe
Emanuele Marchetti</t>
  </si>
  <si>
    <t>Geo 05</t>
  </si>
  <si>
    <t>Geologia Applicata e Idrogeologia</t>
  </si>
  <si>
    <t>Nicola Casagli
Riccardo Fanti</t>
  </si>
  <si>
    <t>Attività Formative di terreno (Campo Geologico)</t>
  </si>
  <si>
    <t>5
1</t>
  </si>
  <si>
    <t>Geo 08</t>
  </si>
  <si>
    <t>Geochimica con Laboratorio</t>
  </si>
  <si>
    <t>Orlando Vaselli</t>
  </si>
  <si>
    <t>Rilevamento Geologico</t>
  </si>
  <si>
    <t>Attività a scelta</t>
  </si>
  <si>
    <t>Prova Finale</t>
  </si>
  <si>
    <t>GEO 06</t>
  </si>
  <si>
    <t>Cristallochimica</t>
  </si>
  <si>
    <t>B108826</t>
  </si>
  <si>
    <t>GEO 05</t>
  </si>
  <si>
    <t>Legislazione Ambientale e di Protezione Civile</t>
  </si>
  <si>
    <t>Nuovo</t>
  </si>
  <si>
    <t xml:space="preserve">GEO 05 </t>
  </si>
  <si>
    <t>Esplorazione Geologica del Sottosuolo</t>
  </si>
  <si>
    <t>B016072</t>
  </si>
  <si>
    <t>Metodi di Analisi Mineralogica</t>
  </si>
  <si>
    <t>B018830</t>
  </si>
  <si>
    <t>GEO 03</t>
  </si>
  <si>
    <t>Geodinamica</t>
  </si>
  <si>
    <t>B016078</t>
  </si>
  <si>
    <t>Mineralogia Ambientale</t>
  </si>
  <si>
    <t>Geologia delle Risorse Lapidee</t>
  </si>
  <si>
    <t>B014623</t>
  </si>
  <si>
    <t>B018823</t>
  </si>
  <si>
    <t>GEO 09</t>
  </si>
  <si>
    <t>Georisorse</t>
  </si>
  <si>
    <t>B016193</t>
  </si>
  <si>
    <t>GEO 01</t>
  </si>
  <si>
    <t>B018824</t>
  </si>
  <si>
    <t>Georisorse e Ambiente</t>
  </si>
  <si>
    <t>Inclusioni Fluide e Mineralogia Applicata</t>
  </si>
  <si>
    <t>B018831</t>
  </si>
  <si>
    <t>AGR 14</t>
  </si>
  <si>
    <t>Pedologia</t>
  </si>
  <si>
    <t>B014432</t>
  </si>
  <si>
    <t>#</t>
  </si>
  <si>
    <t>TAF</t>
  </si>
  <si>
    <t>Tipo</t>
  </si>
  <si>
    <t>Codice</t>
  </si>
  <si>
    <t>Anno</t>
  </si>
  <si>
    <t>Sem</t>
  </si>
  <si>
    <t>CFU Frontali</t>
  </si>
  <si>
    <t>CFU Labo</t>
  </si>
  <si>
    <t>Qualifica</t>
  </si>
  <si>
    <t>A</t>
  </si>
  <si>
    <t>Base</t>
  </si>
  <si>
    <t>MAT 07</t>
  </si>
  <si>
    <t>B015676</t>
  </si>
  <si>
    <t>Fabio Rosso</t>
  </si>
  <si>
    <t>PO</t>
  </si>
  <si>
    <t>Contratto</t>
  </si>
  <si>
    <t>GEO 04</t>
  </si>
  <si>
    <t>B015667</t>
  </si>
  <si>
    <t>Leonardo Piccini</t>
  </si>
  <si>
    <t>RU</t>
  </si>
  <si>
    <t>Sandro Moretti</t>
  </si>
  <si>
    <t>PA</t>
  </si>
  <si>
    <t>-</t>
  </si>
  <si>
    <t>F</t>
  </si>
  <si>
    <t>Altro</t>
  </si>
  <si>
    <t>CLA</t>
  </si>
  <si>
    <t>B011252</t>
  </si>
  <si>
    <t>CHIM 03</t>
  </si>
  <si>
    <t>B015662</t>
  </si>
  <si>
    <t>Carla Bazzicalupi</t>
  </si>
  <si>
    <t>FIS 04</t>
  </si>
  <si>
    <t>B015664</t>
  </si>
  <si>
    <t>GEO 02</t>
  </si>
  <si>
    <t>B015669</t>
  </si>
  <si>
    <t>INF 01</t>
  </si>
  <si>
    <t>B015675</t>
  </si>
  <si>
    <t>B</t>
  </si>
  <si>
    <t>Carat</t>
  </si>
  <si>
    <t>Paola Bonazzi</t>
  </si>
  <si>
    <t>Simone Tommasini</t>
  </si>
  <si>
    <t>B015678</t>
  </si>
  <si>
    <t>Simonetta Monechi</t>
  </si>
  <si>
    <t>GEO 07</t>
  </si>
  <si>
    <t>Sandro Conticelli</t>
  </si>
  <si>
    <t>B015671</t>
  </si>
  <si>
    <t>GEO 10</t>
  </si>
  <si>
    <t>Maurizio Ripepe</t>
  </si>
  <si>
    <t>Emanuele Marchetti</t>
  </si>
  <si>
    <t>RTDa</t>
  </si>
  <si>
    <t>B015668</t>
  </si>
  <si>
    <t>Nicola Casagli</t>
  </si>
  <si>
    <t>Riccardo Fanti</t>
  </si>
  <si>
    <t>C</t>
  </si>
  <si>
    <t>A&amp;I</t>
  </si>
  <si>
    <t>GEO 08</t>
  </si>
  <si>
    <t>B015666</t>
  </si>
  <si>
    <t>B015680</t>
  </si>
  <si>
    <t>B011254</t>
  </si>
  <si>
    <t>Mauro Papini</t>
  </si>
  <si>
    <t>Adele Bertini</t>
  </si>
  <si>
    <t>B006743</t>
  </si>
  <si>
    <t>Totali</t>
  </si>
  <si>
    <t>copertura</t>
  </si>
  <si>
    <t>Caratterizzanti in Comune su base di SSD (36 CFU)</t>
  </si>
  <si>
    <t>Caratterizanti a Comune</t>
  </si>
  <si>
    <t>Geologia Regionale</t>
  </si>
  <si>
    <t>Enrico Pandeli</t>
  </si>
  <si>
    <t>Giovanni Gigli</t>
  </si>
  <si>
    <t>Petrologia</t>
  </si>
  <si>
    <t>Lorella Francalanci</t>
  </si>
  <si>
    <t>Isotopi Radiogenici e Indagine Ambientale</t>
  </si>
  <si>
    <t>Riccardo Avanzinelli</t>
  </si>
  <si>
    <t>Vulcanologia</t>
  </si>
  <si>
    <t>Raffaello Cioni</t>
  </si>
  <si>
    <t>Caratterizzanti di indirizzo a gruppi di scelta (18 CFU)</t>
  </si>
  <si>
    <t>Caratterizzanti di indirizzo (30 CFU)</t>
  </si>
  <si>
    <t>Geotermia</t>
  </si>
  <si>
    <t>Geomorfologia Applicata</t>
  </si>
  <si>
    <t>a scelta con</t>
  </si>
  <si>
    <t>Massimo Coli</t>
  </si>
  <si>
    <t>Rischio Vulcanico</t>
  </si>
  <si>
    <t>Enzo Pranzini</t>
  </si>
  <si>
    <t>Non Attivo</t>
  </si>
  <si>
    <t>Laboratorio di Vulcanologia</t>
  </si>
  <si>
    <t>Raffaello Cioni
Lorella Francalanci</t>
  </si>
  <si>
    <t>Geologia Isotopica</t>
  </si>
  <si>
    <t>Idrogeologia Applicata</t>
  </si>
  <si>
    <t>Stratigrafia delle rocce vulcaniche</t>
  </si>
  <si>
    <t>Lorella Francalanci
Raffaello Cioni</t>
  </si>
  <si>
    <t>Petrologia del Cristallino</t>
  </si>
  <si>
    <t>Sismologia Applicata</t>
  </si>
  <si>
    <t>Laboratorio di Geomorfologia Applicata</t>
  </si>
  <si>
    <t>Filippo Catani</t>
  </si>
  <si>
    <t>Fisica del Vulcanismo</t>
  </si>
  <si>
    <t>Rischio sismico</t>
  </si>
  <si>
    <t>Affini &amp; Integrativi a gruppi di scelta (12 CFU)</t>
  </si>
  <si>
    <t>Affini &amp; Integrativi</t>
  </si>
  <si>
    <t>Stefano Carnicelli</t>
  </si>
  <si>
    <t>Luca Bindi</t>
  </si>
  <si>
    <t>Laboratorio di Cristallografia</t>
  </si>
  <si>
    <t>Paul Mazza</t>
  </si>
  <si>
    <t>Geo 09</t>
  </si>
  <si>
    <t>Pilario Costagliola</t>
  </si>
  <si>
    <t>Giuliano Gabbani</t>
  </si>
  <si>
    <t>G. Ruggieri (CNR)
M. Benvenuti (09)</t>
  </si>
  <si>
    <t>A scelta Libera, Tirocinio e Prova Finale (Tesi di Laurea) - (54 CFU)</t>
  </si>
  <si>
    <t>a scelta libera</t>
  </si>
  <si>
    <t>Tirocino</t>
  </si>
  <si>
    <t>(150 ore)</t>
  </si>
  <si>
    <t>(900 ore)</t>
  </si>
  <si>
    <t>Sum</t>
  </si>
  <si>
    <t>Tipo esame profitto</t>
  </si>
  <si>
    <t>AVA
referenza</t>
  </si>
  <si>
    <t>Scritto + Orale</t>
  </si>
  <si>
    <t>Orale</t>
  </si>
  <si>
    <t>Scritto</t>
  </si>
  <si>
    <t>Raccomandata</t>
  </si>
  <si>
    <t>Obbligatoria</t>
  </si>
  <si>
    <t>Referenti AVA-ANVUR 2016 =</t>
  </si>
  <si>
    <t>Orlando Vaselli
Raffaello Cioni
Maurizio Ripepe</t>
  </si>
  <si>
    <t>Insegnamenti</t>
  </si>
  <si>
    <t>cfu</t>
  </si>
  <si>
    <t>Primo Anno</t>
  </si>
  <si>
    <t>I° semestre</t>
  </si>
  <si>
    <t>Geochimica Ambientale</t>
  </si>
  <si>
    <t>Petrografia Applicata</t>
  </si>
  <si>
    <t>Geologia Isotopica
-
Stratigrafia Rocce Vulcaniche</t>
  </si>
  <si>
    <t>II° semestre</t>
  </si>
  <si>
    <t>Geotermia
-
Rischio Vulcanico
- 
Laboratorio di Vulcanologia</t>
  </si>
  <si>
    <t>Geologia Ambientale
-
Dinamica e difesa dei Litorali</t>
  </si>
  <si>
    <t>Mineralogia Ambientale 
-
Metodi di Analisi Mineralogica</t>
  </si>
  <si>
    <t>Secondo Anno</t>
  </si>
  <si>
    <t>a scelta libera dello studente*</t>
  </si>
  <si>
    <t>Tirocinio**</t>
  </si>
  <si>
    <t>II° sem.</t>
  </si>
  <si>
    <t>Prova Finale (tesi di laurea)***</t>
  </si>
  <si>
    <t>* lo studente può inserire nel piano di studi tra gli esami a scelta libera dello studente uno o più insegnamenti attivati nei quattro curricula della Laurea Magistrale in Scienze e Tecnologie Geologiche (B103), o selezionare insegamenti attivi nella programmazione didattica di Ateneo.</t>
  </si>
  <si>
    <t xml:space="preserve">** lo studente può effettuare un tirocinio sia presso un laboratorio dell'Ateneo, o in strutture ed enti convenzionati con l'Ateneo. L'attività dovrà essere approvata dal Consiglio di Corso di Studio (CCdS) prima del suo inizio, e sempre il CCdS delibera il riconoscimento dei CFU corrispondenti una volta terminata l'attività dietro presentazione dell'opportuna certificazione e di una relazione dettagliata dell'attività svolta sottoscritta dallo studente. </t>
  </si>
  <si>
    <t>CFU Totali =</t>
  </si>
  <si>
    <t>CFU 1° semestre =</t>
  </si>
  <si>
    <t>CFU 2° semestre =</t>
  </si>
  <si>
    <r>
      <t xml:space="preserve">- nelle caselle dove viene riportato più di un insegnamento questi sono da intendersi come </t>
    </r>
    <r>
      <rPr>
        <b/>
        <sz val="14"/>
        <rFont val="Calibri"/>
        <family val="2"/>
      </rPr>
      <t>gruppi di scelta</t>
    </r>
    <r>
      <rPr>
        <sz val="14"/>
        <rFont val="Calibri"/>
        <family val="2"/>
      </rPr>
      <t xml:space="preserve">;
lo studente ha la possibilità nel piano di studi di scegliere uno degli insegnamenti riportati nel </t>
    </r>
    <r>
      <rPr>
        <b/>
        <sz val="14"/>
        <rFont val="Calibri"/>
        <family val="2"/>
      </rPr>
      <t>gruppo di scelta</t>
    </r>
    <r>
      <rPr>
        <sz val="14"/>
        <rFont val="Calibri"/>
        <family val="2"/>
      </rPr>
      <t>;
l'insegnamento/i non selezionato/i possono essere recuperati tra quelli a scelta libera dello studente.</t>
    </r>
  </si>
  <si>
    <t>*** lo studente potrà iniziare il proprio lavoro di tesi una volta che il CCdS ha deliberato l'assegnazione dell'argomento e del relatore, e questo dovrà avvenire almeno 180 giorni prima della discussione finale in seduta di Laurea.</t>
  </si>
  <si>
    <t>B016188</t>
  </si>
  <si>
    <t>Marco Benvenuti 02</t>
  </si>
  <si>
    <t>B016191</t>
  </si>
  <si>
    <t xml:space="preserve">Nicola Casagli  </t>
  </si>
  <si>
    <t>B012787</t>
  </si>
  <si>
    <t>B014433</t>
  </si>
  <si>
    <t>B018822</t>
  </si>
  <si>
    <t>B012725</t>
  </si>
  <si>
    <t>Antonella Buccianti</t>
  </si>
  <si>
    <t>CdI</t>
  </si>
  <si>
    <t>B016190</t>
  </si>
  <si>
    <t>B016186</t>
  </si>
  <si>
    <t>non attivo</t>
  </si>
  <si>
    <t>B018827</t>
  </si>
  <si>
    <t>B018829</t>
  </si>
  <si>
    <t>B018690</t>
  </si>
  <si>
    <t>B012775</t>
  </si>
  <si>
    <t>B011250</t>
  </si>
  <si>
    <t>B012765</t>
  </si>
  <si>
    <t>B016187</t>
  </si>
  <si>
    <t>B018828</t>
  </si>
  <si>
    <t>B014709</t>
  </si>
  <si>
    <t>B016195</t>
  </si>
  <si>
    <t>B018832</t>
  </si>
  <si>
    <t>B012801</t>
  </si>
  <si>
    <t>B018834</t>
  </si>
  <si>
    <t>B012777</t>
  </si>
  <si>
    <t>Francesco Di Benedetto</t>
  </si>
  <si>
    <t>Marco Bonini</t>
  </si>
  <si>
    <t>CNR</t>
  </si>
  <si>
    <t>Giacomo Corti</t>
  </si>
  <si>
    <t>Giovanni Ruggieri</t>
  </si>
  <si>
    <t>Marco Benvenuti 09</t>
  </si>
  <si>
    <t>B012755</t>
  </si>
  <si>
    <t>B012797</t>
  </si>
  <si>
    <t>B012799</t>
  </si>
  <si>
    <t>Gran Totale</t>
  </si>
  <si>
    <t>Frequenza</t>
  </si>
  <si>
    <t>Totale CFU/Ore Frontali/Ore Labo in programmazione annuale =</t>
  </si>
  <si>
    <t>Totale CFU/Ore Frontali/Ore Labo insegnamenti in programmazione triennale =</t>
  </si>
  <si>
    <t>GEN</t>
  </si>
  <si>
    <t>II</t>
  </si>
  <si>
    <t>PA
RTDa</t>
  </si>
  <si>
    <t>GEO/08</t>
  </si>
  <si>
    <t>I</t>
  </si>
  <si>
    <t>TITAN</t>
  </si>
  <si>
    <t>GEO/05</t>
  </si>
  <si>
    <t>GEO/02</t>
  </si>
  <si>
    <t>GEOGRAFIA FISICA &amp; GEOMORFOLOGIA
Physical Geography and Geomorphology</t>
  </si>
  <si>
    <t>GEO/04</t>
  </si>
  <si>
    <t>INFORMATICA CON APPLICAZIONI
Computer Science with application to Geology</t>
  </si>
  <si>
    <t>MATEMATICA CON ESERCITAZIONI
Mathematics with practice</t>
  </si>
  <si>
    <t>MINERALOGIA CON LABORATORIO
Mineralogy with Laboratory</t>
  </si>
  <si>
    <t>GEO/06</t>
  </si>
  <si>
    <t>GEO/01</t>
  </si>
  <si>
    <t>GEO/07</t>
  </si>
  <si>
    <t>RILEVAMENTO GEOLOGICO
Field Geology</t>
  </si>
  <si>
    <t>D25</t>
  </si>
  <si>
    <t>CONSERVAZIONE DEL SUOLO
Soil preservation</t>
  </si>
  <si>
    <t>AGR/14</t>
  </si>
  <si>
    <t>D56</t>
  </si>
  <si>
    <t>CRISTALLOCHIMICA
Crystal chemistry</t>
  </si>
  <si>
    <t>32 F + 24 L</t>
  </si>
  <si>
    <t>DINAMICA E DIFESA DEI LITORALI
Coastal Dynamics and Prevention from Erosion</t>
  </si>
  <si>
    <t>24 F + 36 L</t>
  </si>
  <si>
    <t>ESPLORAZIONE GEOLOGICA DEL SOTTOSUOLO
Survey of Earth Interiors</t>
  </si>
  <si>
    <t>FISICA DEL VULCANISMO
Physics of Volcanoes</t>
  </si>
  <si>
    <t>GEOCHIMICA AMBIENTALE
Environmental Geochemistry</t>
  </si>
  <si>
    <t>GEOCHIMICA APPLICATA
Applied Geochemistry</t>
  </si>
  <si>
    <t>GEOCHIMICA COMPUTAZIONALE E GEOSTATISTICA
Numerical Geochemistry and Geo-Statistics</t>
  </si>
  <si>
    <t>GEOCHIMICA DEI FLUIDI
Fluid Geochemistry</t>
  </si>
  <si>
    <t>48 F</t>
  </si>
  <si>
    <t>GEO/09</t>
  </si>
  <si>
    <t>GEODINAMICA
Geodynamics</t>
  </si>
  <si>
    <t>GEOLOGIA AMBIENTALE
Environmental Geology</t>
  </si>
  <si>
    <t>GEOLOGIA DEL SOTTOSUOLO
Geology of Earth Interiors</t>
  </si>
  <si>
    <t>GEOLOGIA DELLE RISORSE LAPIDEE
Geology of Building Stones</t>
  </si>
  <si>
    <t>GEOLOGIA ISOTOPICA
Isotope Geology</t>
  </si>
  <si>
    <t>GEOLOGIA REGIONALE
Regional Geology</t>
  </si>
  <si>
    <t>GEOLOGIA STRUTTURALE
Structural Geology</t>
  </si>
  <si>
    <t>GEOLOGIA TECNICA &amp; GEOMECCANICA
Technical Geology and Geomeccanics</t>
  </si>
  <si>
    <t>GEOMORFOLOGIA APPLICATA
Applied Geomorphology</t>
  </si>
  <si>
    <t>48F</t>
  </si>
  <si>
    <t>GEORISORSE
Georesources</t>
  </si>
  <si>
    <t>GEORISORSE &amp; AMBIENTE
Georesources and Environment</t>
  </si>
  <si>
    <t>GEOTERMIA
Geothermics</t>
  </si>
  <si>
    <t>4
2</t>
  </si>
  <si>
    <t>IDROGEOLOGIA APPLICATA
Applied Hydrogeology</t>
  </si>
  <si>
    <t>AFF03</t>
  </si>
  <si>
    <t>INCLUSIONI FLUIDE E MINERALOGIA APPLICATA
Fluid Inclusions &amp; Applied Mineralogy</t>
  </si>
  <si>
    <t>ISOTOPI RADIOGENICI E INDAGINE AMBIENTALE
Environmental Isotope Geology</t>
  </si>
  <si>
    <t>LABORATORIO DI IDROGEOLOGIA APPLICATA
Applied Hydrogeology Lab</t>
  </si>
  <si>
    <t>LEGISLAZIONE AMBIENTALE E DI PROTEZIONE CIVILE
Environmental and Civil Protection Laws</t>
  </si>
  <si>
    <t>24 F
24 F</t>
  </si>
  <si>
    <t>MINERALOGIA AMBIENTALE
Environmental Mineralogy</t>
  </si>
  <si>
    <t>40 F + 12 L</t>
  </si>
  <si>
    <t>METODI DI ANALISI MINERALOGICA
Methods for mineral analyses</t>
  </si>
  <si>
    <t>MODELLI DI ASSOCIAZIONI STRUTTURALI
Structural Geological Models</t>
  </si>
  <si>
    <t>PALEOCEANOGRAFIA
Palaeoceanography</t>
  </si>
  <si>
    <t>PALEOCLIMATOLOGIA
Palaeoclimatology</t>
  </si>
  <si>
    <t>PEDOLOGIA
Pedology</t>
  </si>
  <si>
    <t>PETROGRAFIA APPLICATA
Applied Petrography</t>
  </si>
  <si>
    <t>D25
D56</t>
  </si>
  <si>
    <t>VULCANOLOGIA
Volcanology</t>
  </si>
  <si>
    <t>RILEVAMENTO GEOLOGICO TECNICO
Technical Geology Survey</t>
  </si>
  <si>
    <t>RISCHIO SISMICO
Seismic Hazard</t>
  </si>
  <si>
    <t>RISCHIO VULCANICO
Volcanic Hazard</t>
  </si>
  <si>
    <t>SISMOLOGIA APPLICATA
Applied Seismology</t>
  </si>
  <si>
    <t>STRATIGRAFIA DELLE ROCCE VULCANICHE
Stratigraphy of Pyroclastic Rocks</t>
  </si>
  <si>
    <t>ATTIVITA' FORMATIVE PROFESSIONALIZZANTI E CULTURALI
Professional and Cultural Stages</t>
  </si>
  <si>
    <t>D</t>
  </si>
  <si>
    <t>STAGE E TIROCINI
Stages</t>
  </si>
  <si>
    <t>B186</t>
  </si>
  <si>
    <t xml:space="preserve">DIAGNOSTICA E MATERIALI PER LA CONSERVAZIONE E IL RESTAURO </t>
  </si>
  <si>
    <t>B006294</t>
  </si>
  <si>
    <t>MINERALOGIA CON APPLICAZIONI
Mineralogy with Applications</t>
  </si>
  <si>
    <t>6+3</t>
  </si>
  <si>
    <t>48 F + 36 L</t>
  </si>
  <si>
    <t>MARCO BENVENUTI (09)</t>
  </si>
  <si>
    <t>B00643</t>
  </si>
  <si>
    <t>LABORATORIO DI MINERALOGIA E PETROGRAFIA
Laboratory of Mineralogy and Petrography</t>
  </si>
  <si>
    <t>3+3</t>
  </si>
  <si>
    <t>PILARIO COSTAGLIOLA</t>
  </si>
  <si>
    <t>B006389</t>
  </si>
  <si>
    <t>PETROGRAFIA CON APPLICAZIONI
Petrography with Applications</t>
  </si>
  <si>
    <t>B006399</t>
  </si>
  <si>
    <t>GEOLOGIA APPLICATA
Applied Geology</t>
  </si>
  <si>
    <t>RTDa
RTDa</t>
  </si>
  <si>
    <t>B194</t>
  </si>
  <si>
    <t>SCIENZE E MATERIALI PER LA CONSERVAZIONE E IL RESTAURO</t>
  </si>
  <si>
    <t>B018120</t>
  </si>
  <si>
    <t>GEOMATERIALI CON APPLICAZIONI
Geomaterial and their applications</t>
  </si>
  <si>
    <t>Modulare</t>
  </si>
  <si>
    <t>B018923</t>
  </si>
  <si>
    <t>APPLICAZIONI GEOLOGICO TECNICHE PER I BENI CULTURALI
Geotechnical Application for the Cultural Heritage</t>
  </si>
  <si>
    <t>GIULIANO GABBANI</t>
  </si>
  <si>
    <t>B018928</t>
  </si>
  <si>
    <t>GEOMATERIALI
Geomaterials</t>
  </si>
  <si>
    <t>B033</t>
  </si>
  <si>
    <t>SCIENZE NATURALI</t>
  </si>
  <si>
    <t>B006617</t>
  </si>
  <si>
    <t>CLIMATOLOGIA E GEOGRAFIA FISICA
Physical Geography and Climatology</t>
  </si>
  <si>
    <t>72 F</t>
  </si>
  <si>
    <t>ENZO PRANZINI</t>
  </si>
  <si>
    <t>B016245</t>
  </si>
  <si>
    <t>GEOCHIMICA
Geochemistry</t>
  </si>
  <si>
    <t>ANTONELLA BUCCIANTI</t>
  </si>
  <si>
    <t>B015444</t>
  </si>
  <si>
    <t>MINERALOGIA &amp; PETROGRAFIA
Mineralogy and Petrography</t>
  </si>
  <si>
    <t>B015445</t>
  </si>
  <si>
    <t>MINERALOGIA
Mineralogy</t>
  </si>
  <si>
    <t>M</t>
  </si>
  <si>
    <t>4.5 + 1.5</t>
  </si>
  <si>
    <t>36 F + 18 L</t>
  </si>
  <si>
    <t>LUCA BINDI</t>
  </si>
  <si>
    <t>B015446</t>
  </si>
  <si>
    <t>PETROGRAPHY
Petrography</t>
  </si>
  <si>
    <t>SIMONE TOMMASINI</t>
  </si>
  <si>
    <t>PALEONTOLOGIA
Paleontology</t>
  </si>
  <si>
    <t>GIGLIOLA VALLERI</t>
  </si>
  <si>
    <t>B006611</t>
  </si>
  <si>
    <t>GEOLOGIA
Geology</t>
  </si>
  <si>
    <t>ENRICO PANDELI</t>
  </si>
  <si>
    <t>B015441</t>
  </si>
  <si>
    <t>ATTIVITA' DI CAMPO MULTIDISCIPLINARE
Multidisciplinary Field Activity</t>
  </si>
  <si>
    <t>72 L</t>
  </si>
  <si>
    <t>IACOPO MOGGI CECCHI
ENRICO PANDELI</t>
  </si>
  <si>
    <t>B093</t>
  </si>
  <si>
    <t>SCIENZE DELLA NATURA E DELL'UOMO</t>
  </si>
  <si>
    <t>B013087</t>
  </si>
  <si>
    <t>GEOLOGIA APPLICATA E DEL TERRITORIO
Applied Geology and of Territory</t>
  </si>
  <si>
    <t>B018903</t>
  </si>
  <si>
    <t>VALUTAZIONE IMPATTO AMBIENTALE</t>
  </si>
  <si>
    <t>DEL VENTISETTE CHIARA</t>
  </si>
  <si>
    <t>B016239</t>
  </si>
  <si>
    <t>ARCHEOZOOLOGIA
Archaeozology</t>
  </si>
  <si>
    <t>PAUL MAZZA</t>
  </si>
  <si>
    <t>B013119</t>
  </si>
  <si>
    <t>PALEONTOLOGIA DEI VERTEBRATI
Vertebrate Paleontology</t>
  </si>
  <si>
    <t>LORENZO ROOK</t>
  </si>
  <si>
    <t>B018905</t>
  </si>
  <si>
    <t>EVOLUZIONE DEGLI ECOSISTEMI TERRESTRI
Terrestrial Ecosystems Evolution</t>
  </si>
  <si>
    <t>B013111</t>
  </si>
  <si>
    <t>PALEOECOLOGIA
Palaeocology</t>
  </si>
  <si>
    <t>B050</t>
  </si>
  <si>
    <t>STUDI GEOGRAFICI ED ANTROPOLOGICI</t>
  </si>
  <si>
    <t>B005487</t>
  </si>
  <si>
    <t>LABORATORIO DI ANALISI FISICO AMBIENTALE
Laboratory of physical and environmental analysis</t>
  </si>
  <si>
    <t>B208</t>
  </si>
  <si>
    <t>TROPICAL RURAL DEVELOPMENT - SVILUPPO RURALE TROPICALE</t>
  </si>
  <si>
    <t>B019547</t>
  </si>
  <si>
    <t>LAND ANALYSIS AND PROJECT PLANNING LABORATORY</t>
  </si>
  <si>
    <t>B019548</t>
  </si>
  <si>
    <t>SOIL EVALUATION</t>
  </si>
  <si>
    <t>16 F</t>
  </si>
  <si>
    <t>MICHAEL MAERKER</t>
  </si>
  <si>
    <t>B019549</t>
  </si>
  <si>
    <t>LAND ANALYSIS AND GEOMATICS</t>
  </si>
  <si>
    <t>B019550</t>
  </si>
  <si>
    <t>RURAL APPRAISAL AND LOCAL MARKET ANALYSIS</t>
  </si>
  <si>
    <t>AGR/01</t>
  </si>
  <si>
    <t>B199</t>
  </si>
  <si>
    <t>INGEGNERIA CIVILE, EDILE E AMBIENTALE</t>
  </si>
  <si>
    <t>B000291</t>
  </si>
  <si>
    <t>ELEMENTI DI GEOLOGIA APPLICATA E GEOMORFOLOGIA - Iniziali A-L</t>
  </si>
  <si>
    <t>MASSIMO RINALDI</t>
  </si>
  <si>
    <t>TOFANi VERONICA</t>
  </si>
  <si>
    <t>B072</t>
  </si>
  <si>
    <t>INGEGNERIA PER LA TUTELA DELL'AMBIENTE E DEL TERRITORIO</t>
  </si>
  <si>
    <t>B019535</t>
  </si>
  <si>
    <t>GEOLOGIA APPLICATA E GEOFISICA AMBIENTALE</t>
  </si>
  <si>
    <t>B067</t>
  </si>
  <si>
    <t>ARCHITETTURA DEL PAESAGGIO</t>
  </si>
  <si>
    <t>B018740</t>
  </si>
  <si>
    <t>ECOLOGIA DEL PAESAGGIO (C1)</t>
  </si>
  <si>
    <t>B018741</t>
  </si>
  <si>
    <t>ECOLOGIA DEL PAESAGGIO</t>
  </si>
  <si>
    <t>AGR/05</t>
  </si>
  <si>
    <t>B018742</t>
  </si>
  <si>
    <t>GEOMORFOLOGIA DEL PAESAGGIO</t>
  </si>
  <si>
    <t>CARLO ALBERTO GARZONIO</t>
  </si>
  <si>
    <t>B016</t>
  </si>
  <si>
    <t>PIANIFICAZIONE DELLA CITTA', DEL TERRITORIO E DEL PAESAGGIO</t>
  </si>
  <si>
    <t>B002511</t>
  </si>
  <si>
    <t>FONDAMENTI E APPLICAZIONI DI GEOLOGIA E GEOMORFOLOGIA</t>
  </si>
  <si>
    <t>B190</t>
  </si>
  <si>
    <t>PIANIFICAZIONE E PROGETTAZIONE DELLA CITTÀ E DEL TERRITORIO</t>
  </si>
  <si>
    <t>B002526</t>
  </si>
  <si>
    <t>IDROGEOLOGIA APPLICATA ALLA PIANIFICAZIONE TERRITORIALE DEI BACINI IDROGRAFICI</t>
  </si>
  <si>
    <t>B008</t>
  </si>
  <si>
    <t>SCIENZE DELL'ARCHITETTURA</t>
  </si>
  <si>
    <t>B006842</t>
  </si>
  <si>
    <t>CARATTERI COSTRUTTIVI DELL'EDILIZIA STORICA</t>
  </si>
  <si>
    <t>B006843</t>
  </si>
  <si>
    <t>ICAR/19</t>
  </si>
  <si>
    <t>B006845</t>
  </si>
  <si>
    <t>GEOLOGIA E PETROGRAFIA APPLICATE</t>
  </si>
  <si>
    <t>Beni Culturali</t>
  </si>
  <si>
    <t># Corsi =</t>
  </si>
  <si>
    <t>Marco Benvenuti (09)</t>
  </si>
  <si>
    <t>Veronica Tofani</t>
  </si>
  <si>
    <t>Alba P. Santo</t>
  </si>
  <si>
    <t>%</t>
  </si>
  <si>
    <t>Scienze Naturali</t>
  </si>
  <si>
    <t>Chiara Del Ventisette</t>
  </si>
  <si>
    <t>Carlo Meloro</t>
  </si>
  <si>
    <t>RTDb</t>
  </si>
  <si>
    <t>Sedimentologia</t>
  </si>
  <si>
    <t>Marco Benvenuti (02)</t>
  </si>
  <si>
    <t>Geologia Stratigrafica</t>
  </si>
  <si>
    <t>2° Anno (attivazione 2015-2016)</t>
  </si>
  <si>
    <t>3° Anno (attivazione 2016-2017)</t>
  </si>
  <si>
    <t>B018697</t>
  </si>
  <si>
    <t>B018696</t>
  </si>
  <si>
    <t>TIROCINIO
Practical Stage</t>
  </si>
  <si>
    <t>ATTIVITA' FORMATIVE DI TERRENO (CAMPO)
Field Geological Mapping</t>
  </si>
  <si>
    <t>ATTIVITA' FORMATIVE EXTRACURRICULARI
Not-institutional Activities</t>
  </si>
  <si>
    <t>GEOLOGIA APPLICATA E IDROGEOLOGIA
Engineering geology and hydrogeology</t>
  </si>
  <si>
    <t>FISICA TERRESTRE CON LABORATORIO
Geophysics and lab of Geophysics</t>
  </si>
  <si>
    <t xml:space="preserve">GEOLOGIA II CON LABORATORIO
Advanced geology and lab of advanced geology </t>
  </si>
  <si>
    <t>PETROGRAFIA CON LABORATORIO
Petrography and lab of petrography</t>
  </si>
  <si>
    <t>PALEONTOLOGIA CON LABORATORIO
Paleontology and lab of paleontology</t>
  </si>
  <si>
    <t>B020911</t>
  </si>
  <si>
    <t>B020925</t>
  </si>
  <si>
    <t>B020926</t>
  </si>
  <si>
    <t>B020924</t>
  </si>
  <si>
    <t>B020921</t>
  </si>
  <si>
    <t>B020922</t>
  </si>
  <si>
    <t>B020923</t>
  </si>
  <si>
    <t>GEOLOGIA I CON LABORATORIO
Geology I and lab of geology</t>
  </si>
  <si>
    <t>FISICA SPERIMENTALE CON ESERCITAZIONI
Physics with practice</t>
  </si>
  <si>
    <t>CHIMICA GENERALE ED INORGANICA CON ESERCITAZIONI
General and Inorganic chemistry with practice</t>
  </si>
  <si>
    <t>Mutuato parzialmente per 3 CFU da B186
B015942 - Elementi di informatica</t>
  </si>
  <si>
    <t>Paleoceonografia
-
Paleoclimatologia</t>
  </si>
  <si>
    <t>Esplorazione Geologica del Sottosuolo
-
Laboratorio di Idrogeologia  Applicata</t>
  </si>
  <si>
    <t>Geochimica dei Fluidi
-
Geochimica Applicata
-
Geochimica Computazionale e Geostatistica</t>
  </si>
  <si>
    <t>Geologia Strutturale
-
Geologia del Sottosuolo
-
Modelli di Associazioni Strutturali</t>
  </si>
  <si>
    <t>Geodinamica
-
Geologia delle Risorse Lapidee</t>
  </si>
  <si>
    <t>Curr</t>
  </si>
  <si>
    <t>RTD-B</t>
  </si>
  <si>
    <t>PETROLOGIA
Igneous Petrology</t>
  </si>
  <si>
    <t>B020935</t>
  </si>
  <si>
    <t>E22</t>
  </si>
  <si>
    <t>E23</t>
  </si>
  <si>
    <t xml:space="preserve">Obbligatoria </t>
  </si>
  <si>
    <t>LABORATORIO DI VULCANOLOGIA
Volcanology Lab</t>
  </si>
  <si>
    <t>B020931</t>
  </si>
  <si>
    <t>B005483</t>
  </si>
  <si>
    <t>ELEMENTI GEOLOGICI DI VALUTAZIONE DELL'IMPATTO AMBIENTALE
Environmental impact geology</t>
  </si>
  <si>
    <t>PETROLOGIA DEL CRISTALLINO
Metamorphic Petrology</t>
  </si>
  <si>
    <t>COMPLEMENTI DI GEOLOGIA APPLICATA
Skills of Engineering Geology</t>
  </si>
  <si>
    <t>B020945</t>
  </si>
  <si>
    <t>B020944</t>
  </si>
  <si>
    <t>B020947</t>
  </si>
  <si>
    <t>B020948</t>
  </si>
  <si>
    <t>B020949</t>
  </si>
  <si>
    <t>B020943</t>
  </si>
  <si>
    <t>LABORATORIO DI CRISTALLOGRAFIA
Crystallography Lab</t>
  </si>
  <si>
    <t>B020946</t>
  </si>
  <si>
    <t>B020936</t>
  </si>
  <si>
    <t>B020939</t>
  </si>
  <si>
    <t>TELERILEVAMENTO E FOTOINTERPRETAZIONE
Remote Sensing</t>
  </si>
  <si>
    <t>B006280</t>
  </si>
  <si>
    <t>SEDIMENTOLOGIA
Sedimentology</t>
  </si>
  <si>
    <t>ANALISI BACINI SEDIMENTARI
Sedimentary Basin Analysis</t>
  </si>
  <si>
    <t>GEOLOGIA DEGLI IDROCARBURI
Petroleum Geology</t>
  </si>
  <si>
    <t>B020951</t>
  </si>
  <si>
    <r>
      <t xml:space="preserve">GIOVANNI GIGLI
</t>
    </r>
    <r>
      <rPr>
        <sz val="10"/>
        <rFont val="Calibri"/>
        <family val="2"/>
      </rPr>
      <t>TOFANI VERONICA</t>
    </r>
  </si>
  <si>
    <r>
      <t xml:space="preserve">GIULIANO GABBANI
</t>
    </r>
    <r>
      <rPr>
        <sz val="10"/>
        <rFont val="Calibri"/>
        <family val="2"/>
      </rPr>
      <t>DEL VENTISETTE CHIARA</t>
    </r>
  </si>
  <si>
    <t>???</t>
  </si>
  <si>
    <t>AFFGR</t>
  </si>
  <si>
    <t>Georisorse
-
Georisorse e Ambiente</t>
  </si>
  <si>
    <t>G1CON</t>
  </si>
  <si>
    <t>AFFRT</t>
  </si>
  <si>
    <t>G1EM5</t>
  </si>
  <si>
    <t>Alessandro Andronio</t>
  </si>
  <si>
    <t>Elvezio Galanti</t>
  </si>
  <si>
    <t>MUSEOLOGIA SCIENTIFICA &amp; NATURALISTICA
Scientific and Naturalistic Museology</t>
  </si>
  <si>
    <t>AFFGR
AFFGR</t>
  </si>
  <si>
    <t>TITAN
AFFGR</t>
  </si>
  <si>
    <t>ELEMENTI DI GEOLOGIA APPLICATA E GEOMORFOLOGIA - Iniziali M-Z</t>
  </si>
  <si>
    <t>5+1</t>
  </si>
  <si>
    <t>B016201</t>
  </si>
  <si>
    <t>Paolo Mazza</t>
  </si>
  <si>
    <t>B018821</t>
  </si>
  <si>
    <r>
      <t xml:space="preserve">Fabio Rosso
</t>
    </r>
    <r>
      <rPr>
        <sz val="10"/>
        <color indexed="10"/>
        <rFont val="Arial"/>
        <family val="2"/>
      </rPr>
      <t>contratto</t>
    </r>
  </si>
  <si>
    <t>B2</t>
  </si>
  <si>
    <t>Centro Linguistico di Ateneo</t>
  </si>
  <si>
    <t>INGLESE B2 (CLA)
English Level B2</t>
  </si>
  <si>
    <t>Coper- tura</t>
  </si>
  <si>
    <t>CFU Front.</t>
  </si>
  <si>
    <t>Offerta Formativa GEO in CdS incardinati esternamente al DST dell'UniFI
Anno Accademico 2015-2016</t>
  </si>
  <si>
    <t xml:space="preserve">ALBA P. SANTO
</t>
  </si>
  <si>
    <t>Andrea Orlando</t>
  </si>
  <si>
    <t>BIOINDICATORI STRATIGRAFICI &amp; AMBIENTALI
Environmental and Stratigraphic Biomarkers</t>
  </si>
  <si>
    <t>PALENTOLOGIA E GEOLOGIA DEL QUATERNARIO
Quaternary Paleontology and Geology</t>
  </si>
  <si>
    <t>GEOLOGIA STRATIGRAFICA
Stratigraphic Geology</t>
  </si>
  <si>
    <t>B012761</t>
  </si>
  <si>
    <t>Coorti</t>
  </si>
  <si>
    <t>15/16</t>
  </si>
  <si>
    <t>14/15</t>
  </si>
  <si>
    <t>Franco Tassi</t>
  </si>
  <si>
    <t>Mauro Papini
Adele Bertini</t>
  </si>
  <si>
    <t>Orlando Vaselli
Franco Tassi
Enrico Pandeli</t>
  </si>
  <si>
    <t>GEOCHIMICA CON LABORATORIO
Geochemistry and lab of geochemistry</t>
  </si>
  <si>
    <t>Orlando Vaselli
Franco Tassi</t>
  </si>
  <si>
    <t>7+2
2+1</t>
  </si>
  <si>
    <t>INGLESE B1 (CLA)
English Level B1</t>
  </si>
  <si>
    <t>B019576</t>
  </si>
  <si>
    <t>Giuseppe Latino</t>
  </si>
  <si>
    <t>Lorenzo Rook</t>
  </si>
  <si>
    <t>Docenti</t>
  </si>
  <si>
    <t>Inglese (livello B2)</t>
  </si>
  <si>
    <t>2° Anno (dall'Anno Accademico 2015-2016)</t>
  </si>
  <si>
    <t>Gruppo di Scelta 1</t>
  </si>
  <si>
    <t>Codice x Scelta</t>
  </si>
  <si>
    <t>Gruppo di Scelta 2</t>
  </si>
  <si>
    <t>Gruppo di Scelta 3</t>
  </si>
  <si>
    <t>Gruppo di Scelta 4</t>
  </si>
  <si>
    <r>
      <t>Geologia Regionale
(</t>
    </r>
    <r>
      <rPr>
        <sz val="10"/>
        <color indexed="17"/>
        <rFont val="Arial"/>
      </rPr>
      <t>con suggerimento di modificare programma privilegiando cartografia regionale ed attività pratica interpretazioni sezioni geologiche</t>
    </r>
    <r>
      <rPr>
        <sz val="10"/>
        <rFont val="Arial"/>
      </rPr>
      <t>)</t>
    </r>
  </si>
  <si>
    <t>Petrografia applicata</t>
  </si>
  <si>
    <t>Geochimica ambientale</t>
  </si>
  <si>
    <t>Antonella Buccianti
Orlando Vaselli</t>
  </si>
  <si>
    <t>Geologia Strutturale</t>
  </si>
  <si>
    <t>Geologia Ambientale</t>
  </si>
  <si>
    <t>Geologia del Sottosuolo</t>
  </si>
  <si>
    <t>Dinamica e Difesa dei Litorali</t>
  </si>
  <si>
    <t>Modelli di Associazioni Strutturali</t>
  </si>
  <si>
    <t>M. Bonini (CNR)
G. Corti (CNR)</t>
  </si>
  <si>
    <t>Elementi Geologici per Valutazione Impatto Ambientale</t>
  </si>
  <si>
    <t>Paleoceonografia</t>
  </si>
  <si>
    <t>Paleoclimatologia</t>
  </si>
  <si>
    <t>Complementi di Geologia Applicata</t>
  </si>
  <si>
    <t>Laboratorio di Stratigrafia Applicata</t>
  </si>
  <si>
    <t>Non attivo</t>
  </si>
  <si>
    <t>Geochimica dei Fluidi</t>
  </si>
  <si>
    <t>Analisi Bacini Sedimentari</t>
  </si>
  <si>
    <t>Geochimica Computazionale e Geostatistica</t>
  </si>
  <si>
    <t>Telerilevamento e Foto-interpretazione</t>
  </si>
  <si>
    <t>Geologia degli Idrocarburi</t>
  </si>
  <si>
    <t>Geochimica Applicata</t>
  </si>
  <si>
    <t>Franco Tassi
Orlando Vaselli</t>
  </si>
  <si>
    <t>Agr 14</t>
  </si>
  <si>
    <t>Francesco di Benedetto</t>
  </si>
  <si>
    <t>Alessandro Andronio
Elvezio Galanti  (contratti)</t>
  </si>
  <si>
    <t>Conservazione del Suolo</t>
  </si>
  <si>
    <t>F. di Benedetto
P. Bonazzi</t>
  </si>
  <si>
    <t>Rilevamento Geologico Tecnico</t>
  </si>
  <si>
    <t>Espolrazione Geologica del Sottosuolo</t>
  </si>
  <si>
    <t>Laboratorio Idrogeologia Applicata</t>
  </si>
  <si>
    <t>Stefano Dominici</t>
  </si>
  <si>
    <t>Laurea Triennale
Scienze Geologiche (B035)
in vigore dall'Anno Accademico 2016-2017</t>
  </si>
  <si>
    <t>Giseppe Latino</t>
  </si>
  <si>
    <r>
      <t xml:space="preserve">Sandro Conticelli
</t>
    </r>
    <r>
      <rPr>
        <sz val="10"/>
        <color rgb="FF0000FF"/>
        <rFont val="Arial"/>
      </rPr>
      <t>Andrea Orlando (CNR)</t>
    </r>
    <r>
      <rPr>
        <sz val="10"/>
        <rFont val="Arial"/>
      </rPr>
      <t xml:space="preserve">
Simone Tommasini</t>
    </r>
  </si>
  <si>
    <t>9
2
4</t>
  </si>
  <si>
    <t>Insegnamenti BASE tipologia "A"</t>
  </si>
  <si>
    <t>Insegnamenti AFFINI &amp; INTEGRATIVI tipologia "C"</t>
  </si>
  <si>
    <t>Insegnamenti CARATTERIZZANTI tipologia "B"</t>
  </si>
  <si>
    <t>Sandro Conticelli
Simone Tommasini
Andrea Orlando</t>
  </si>
  <si>
    <t>GIS ED ULTERIORI ABILITA' INFORMATICHE
Geographic Information System</t>
  </si>
  <si>
    <t>Obbligatorio</t>
  </si>
  <si>
    <t>LABORATORIO GIS &amp; TELERILEVAMENTO
Geographic Informative System &amp; Remote Sensing</t>
  </si>
  <si>
    <t>Marco Pistolesi</t>
  </si>
  <si>
    <t>RTD-A</t>
  </si>
  <si>
    <t>Laurea Magistrale 
Scienze e Tecnologie Geologiche (B103)
in vigore dall'Anno Accademico 2016-2017</t>
  </si>
  <si>
    <t>16/17</t>
  </si>
  <si>
    <t>16/167</t>
  </si>
  <si>
    <t>14/13</t>
  </si>
  <si>
    <t>Laurea Triennale
Scienze Geologiche (B035)
in vigore dall'Anno Accademico 2016/2017</t>
  </si>
  <si>
    <t>GEOLOGIA TECNICA
Technical Geology</t>
  </si>
  <si>
    <t>Antonio Bernini
(Filippo Catani)</t>
  </si>
  <si>
    <t>Federico Sani (RTD-a)</t>
  </si>
  <si>
    <t>Federico Sani
Massimo Coli
(RTD-a)</t>
  </si>
  <si>
    <t>Grassetto</t>
  </si>
  <si>
    <t>Variazioni rispetto allo scorso AA</t>
  </si>
  <si>
    <t>Sismologia Applicata
-
Fisica del Vulcanismo</t>
  </si>
  <si>
    <t>R2ETL</t>
  </si>
  <si>
    <t>B026155</t>
  </si>
  <si>
    <t>B026156</t>
  </si>
  <si>
    <t>LABORATORIO DI GEOMORFOLOGIA
 APPLICATA
Applied Geomorphology Laboratory</t>
  </si>
  <si>
    <t>D56
E22</t>
  </si>
  <si>
    <t>Laurea Magistrale 
Scienze e Tecnologie Geologiche (B103)
Anno Accademico 2016-2017 Coorte</t>
  </si>
  <si>
    <t>Laurea Triennale
Scienze Geologiche (B035)
in vigore dall'Anno Accademico 2016-2017 Coorte</t>
  </si>
  <si>
    <t>Geologia Tecnica</t>
  </si>
  <si>
    <t>Laboratorio GIS &amp; Telerilevamento</t>
  </si>
  <si>
    <t>Analisi ed Evoluzione del Sistema Terra 
(EST) D25</t>
  </si>
  <si>
    <t>Vulcanologia, Geotermia, Georisorse 
(VGG) D56</t>
  </si>
  <si>
    <t>Geologia Ambientale 
(GAm) E22</t>
  </si>
  <si>
    <r>
      <t>Geologia Tecnica</t>
    </r>
    <r>
      <rPr>
        <sz val="12"/>
        <color theme="0" tint="-0.499984740745262"/>
        <rFont val="Calibri"/>
      </rPr>
      <t xml:space="preserve"> </t>
    </r>
  </si>
  <si>
    <t>?</t>
  </si>
  <si>
    <t>Laboratorio di GIS &amp; Telerilevamento</t>
  </si>
  <si>
    <t>Pedologia
-
Conservazione del Suolo</t>
  </si>
  <si>
    <t xml:space="preserve"> Geomorfologia Applicata
-
Geologia Ambientale</t>
  </si>
  <si>
    <t>Vulcanologia, Geotermia e Georisorse (VGG) D56</t>
  </si>
  <si>
    <t>Geologia Ambientale 
(GAM) E22</t>
  </si>
  <si>
    <t>**** Congedo dal 1 nov 2016</t>
  </si>
  <si>
    <t>Fabio Rosso
Fusi Lorenzo</t>
  </si>
  <si>
    <t>F.Sani (Keir D.)</t>
  </si>
  <si>
    <t xml:space="preserve">Federico Sani
</t>
  </si>
  <si>
    <t xml:space="preserve">Federico Sani
Massimo Coli
</t>
  </si>
  <si>
    <t xml:space="preserve">9
3
</t>
  </si>
  <si>
    <t>1° Anno (dall'Anno Accademico 2016-2017)</t>
  </si>
  <si>
    <t>3° Anno (dall'Anno Accademico 2014-2015)</t>
  </si>
  <si>
    <t>Geotecnologie per l'Ambiente e il Territorio   (GAT) E48</t>
  </si>
  <si>
    <t>E48</t>
  </si>
  <si>
    <t>B026157</t>
  </si>
  <si>
    <t>E22
E48</t>
  </si>
  <si>
    <t>Geotecnologie per l'Ambiente e il Territorio
(GAT) E48</t>
  </si>
  <si>
    <t>Legislazione Ambientale e di Protezione Civile
-
Rilevamento geologico tecnico</t>
  </si>
  <si>
    <t>Georisorse
-
Inclusioni Fluide e Mineralogia Applicata</t>
  </si>
  <si>
    <t>Conservazioone del Suolo</t>
  </si>
  <si>
    <r>
      <t xml:space="preserve">Per quanto riguarda le ATTIVITA' A SCELTA LIBERA lo studente potrà selezionarle, all'atto della presentazione del piano di studio,
 degli insegnamenti attivi su tutta l'offerta formativa delle triennali di Ateneo, previa autorizzazione del Consiglio di CdS
oppure possono essere selezionati  
tra le materie </t>
    </r>
    <r>
      <rPr>
        <b/>
        <sz val="10"/>
        <rFont val="Arial"/>
        <family val="2"/>
      </rPr>
      <t>Affini &amp; Integrative</t>
    </r>
    <r>
      <rPr>
        <sz val="10"/>
        <rFont val="Arial"/>
      </rPr>
      <t xml:space="preserve"> del CdS Magistrale "Scienze e Tecnologie Geologiche" (B103)
avendo cura di selezionare un esame per ciascun gruppo di scelta sotto riportato (ciascuno da 6CFU) 
In Particolare il Corso di Georisorse (B016193) è strutturato per una utenza triennale.</t>
    </r>
  </si>
  <si>
    <t>Laboratorio di Idrogeologia applicata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</si>
</sst>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0" x14ac:knownFonts="1">
    <font>
      <sz val="10"/>
      <name val="Arial"/>
    </font>
    <font>
      <b/>
      <sz val="14"/>
      <name val="Arial"/>
      <family val="2"/>
    </font>
    <font>
      <b/>
      <sz val="10"/>
      <name val="Arial"/>
      <family val="2"/>
    </font>
    <font>
      <sz val="10"/>
      <name val="Arial"/>
    </font>
    <font>
      <sz val="10"/>
      <color indexed="10"/>
      <name val="Arial"/>
      <family val="2"/>
    </font>
    <font>
      <sz val="10"/>
      <name val="Calibri"/>
      <family val="2"/>
    </font>
    <font>
      <sz val="8"/>
      <name val="Arial"/>
      <family val="2"/>
    </font>
    <font>
      <b/>
      <sz val="10"/>
      <name val="Calibri"/>
      <family val="2"/>
    </font>
    <font>
      <i/>
      <sz val="10"/>
      <name val="Calibri"/>
      <family val="2"/>
    </font>
    <font>
      <b/>
      <i/>
      <sz val="10"/>
      <name val="Arial"/>
      <family val="2"/>
    </font>
    <font>
      <i/>
      <sz val="10"/>
      <name val="Arial"/>
      <family val="2"/>
    </font>
    <font>
      <b/>
      <sz val="14"/>
      <name val="Calibri"/>
      <family val="2"/>
    </font>
    <font>
      <sz val="12"/>
      <name val="Calibri"/>
    </font>
    <font>
      <sz val="11"/>
      <name val="Calibri"/>
    </font>
    <font>
      <b/>
      <sz val="12"/>
      <name val="Calibri"/>
    </font>
    <font>
      <sz val="11"/>
      <name val="Arial"/>
    </font>
    <font>
      <sz val="14"/>
      <name val="Calibri"/>
      <family val="2"/>
    </font>
    <font>
      <sz val="7"/>
      <name val="Verdana"/>
      <family val="2"/>
    </font>
    <font>
      <sz val="10"/>
      <color indexed="39"/>
      <name val="Calibri"/>
    </font>
    <font>
      <sz val="10"/>
      <color indexed="12"/>
      <name val="Arial"/>
    </font>
    <font>
      <u/>
      <sz val="10"/>
      <name val="Calibri"/>
      <family val="2"/>
    </font>
    <font>
      <sz val="10"/>
      <color indexed="39"/>
      <name val="Calibri"/>
    </font>
    <font>
      <sz val="10"/>
      <color indexed="12"/>
      <name val="Calibri"/>
      <family val="2"/>
    </font>
    <font>
      <sz val="10"/>
      <color rgb="FFFF0000"/>
      <name val="Calibri"/>
    </font>
    <font>
      <sz val="10"/>
      <color indexed="17"/>
      <name val="Arial"/>
    </font>
    <font>
      <u/>
      <sz val="10"/>
      <color theme="10"/>
      <name val="Arial"/>
    </font>
    <font>
      <u/>
      <sz val="10"/>
      <color theme="11"/>
      <name val="Arial"/>
    </font>
    <font>
      <sz val="10"/>
      <color rgb="FF0000FF"/>
      <name val="Arial"/>
    </font>
    <font>
      <sz val="12"/>
      <color theme="0" tint="-0.499984740745262"/>
      <name val="Calibri"/>
    </font>
    <font>
      <sz val="10"/>
      <color theme="1"/>
      <name val="Calibri"/>
    </font>
  </fonts>
  <fills count="2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45"/>
        <bgColor indexed="8"/>
      </patternFill>
    </fill>
    <fill>
      <patternFill patternType="solid">
        <fgColor indexed="47"/>
        <bgColor indexed="8"/>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C99"/>
        <bgColor rgb="FF000000"/>
      </patternFill>
    </fill>
  </fills>
  <borders count="62">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auto="1"/>
      </right>
      <top style="hair">
        <color auto="1"/>
      </top>
      <bottom style="hair">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diagonal/>
    </border>
    <border>
      <left/>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thin">
        <color auto="1"/>
      </top>
      <bottom style="thin">
        <color auto="1"/>
      </bottom>
      <diagonal/>
    </border>
    <border>
      <left style="hair">
        <color auto="1"/>
      </left>
      <right style="thin">
        <color auto="1"/>
      </right>
      <top style="hair">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hair">
        <color auto="1"/>
      </left>
      <right style="thin">
        <color auto="1"/>
      </right>
      <top/>
      <bottom/>
      <diagonal/>
    </border>
    <border>
      <left/>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style="hair">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style="hair">
        <color auto="1"/>
      </left>
      <right style="thin">
        <color auto="1"/>
      </right>
      <top style="thin">
        <color auto="1"/>
      </top>
      <bottom/>
      <diagonal/>
    </border>
    <border>
      <left style="thin">
        <color auto="1"/>
      </left>
      <right/>
      <top/>
      <bottom style="hair">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right style="thin">
        <color auto="1"/>
      </right>
      <top style="hair">
        <color auto="1"/>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hair">
        <color auto="1"/>
      </right>
      <top/>
      <bottom/>
      <diagonal/>
    </border>
  </borders>
  <cellStyleXfs count="87">
    <xf numFmtId="0" fontId="0"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913">
    <xf numFmtId="0" fontId="0" fillId="0" borderId="0" xfId="0"/>
    <xf numFmtId="0" fontId="0" fillId="0" borderId="0" xfId="0"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3" fillId="0" borderId="3" xfId="0" applyFont="1" applyBorder="1"/>
    <xf numFmtId="0" fontId="2" fillId="0" borderId="4" xfId="0" applyFont="1" applyBorder="1" applyAlignment="1">
      <alignment horizontal="center"/>
    </xf>
    <xf numFmtId="0" fontId="2" fillId="0" borderId="3" xfId="0" applyFont="1" applyBorder="1" applyAlignment="1">
      <alignment horizontal="center"/>
    </xf>
    <xf numFmtId="0" fontId="3" fillId="0" borderId="5" xfId="0" applyFont="1" applyBorder="1"/>
    <xf numFmtId="0" fontId="3" fillId="0" borderId="0" xfId="0" applyFont="1" applyBorder="1"/>
    <xf numFmtId="0" fontId="3" fillId="0" borderId="0" xfId="0" applyFont="1" applyBorder="1" applyAlignment="1">
      <alignment horizontal="center"/>
    </xf>
    <xf numFmtId="0" fontId="3" fillId="0" borderId="6" xfId="0" applyFont="1" applyBorder="1" applyAlignment="1">
      <alignment horizont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Alignment="1">
      <alignment vertical="center" wrapText="1"/>
    </xf>
    <xf numFmtId="0" fontId="3" fillId="0" borderId="2" xfId="0" applyFont="1" applyFill="1" applyBorder="1" applyAlignment="1">
      <alignment vertical="center" wrapText="1"/>
    </xf>
    <xf numFmtId="0" fontId="2" fillId="0" borderId="0" xfId="0" applyFont="1" applyAlignment="1">
      <alignment horizontal="center"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0" fillId="0" borderId="0" xfId="0" applyAlignment="1">
      <alignment vertical="center"/>
    </xf>
    <xf numFmtId="0" fontId="5" fillId="0" borderId="13" xfId="0" applyFont="1" applyFill="1" applyBorder="1" applyAlignment="1">
      <alignment horizontal="left" vertical="center" wrapText="1"/>
    </xf>
    <xf numFmtId="0" fontId="5" fillId="0" borderId="13" xfId="0" applyFont="1" applyFill="1" applyBorder="1" applyAlignment="1">
      <alignment horizontal="center" vertical="center"/>
    </xf>
    <xf numFmtId="0" fontId="3" fillId="0" borderId="5" xfId="0" applyFont="1" applyFill="1" applyBorder="1"/>
    <xf numFmtId="0" fontId="3" fillId="0" borderId="0" xfId="0" applyFont="1" applyFill="1" applyBorder="1"/>
    <xf numFmtId="0" fontId="3" fillId="0" borderId="0" xfId="0" applyFont="1" applyFill="1" applyBorder="1" applyAlignment="1">
      <alignment horizontal="center"/>
    </xf>
    <xf numFmtId="0" fontId="3" fillId="0" borderId="6" xfId="0" applyFont="1" applyFill="1" applyBorder="1" applyAlignment="1">
      <alignment horizontal="center"/>
    </xf>
    <xf numFmtId="0" fontId="2" fillId="0" borderId="0" xfId="0" applyFont="1" applyAlignment="1">
      <alignment horizontal="center"/>
    </xf>
    <xf numFmtId="0" fontId="5" fillId="0" borderId="9"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4" xfId="0" applyFont="1" applyFill="1" applyBorder="1" applyAlignment="1">
      <alignment vertical="center" wrapText="1"/>
    </xf>
    <xf numFmtId="0" fontId="0" fillId="0" borderId="0" xfId="0" applyBorder="1"/>
    <xf numFmtId="0" fontId="0" fillId="0" borderId="0" xfId="0" applyBorder="1" applyAlignment="1">
      <alignment horizontal="center"/>
    </xf>
    <xf numFmtId="0" fontId="0" fillId="0" borderId="0" xfId="0" applyAlignment="1">
      <alignment horizontal="center"/>
    </xf>
    <xf numFmtId="0" fontId="7" fillId="0" borderId="15" xfId="0" applyFont="1" applyBorder="1" applyAlignment="1">
      <alignment horizontal="center" vertical="center" wrapText="1"/>
    </xf>
    <xf numFmtId="0" fontId="5" fillId="0" borderId="0" xfId="0" applyFont="1"/>
    <xf numFmtId="0" fontId="5" fillId="0" borderId="8" xfId="0" applyFont="1" applyFill="1" applyBorder="1" applyAlignment="1">
      <alignment horizontal="center" vertical="center"/>
    </xf>
    <xf numFmtId="0" fontId="7"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2" fontId="7" fillId="0" borderId="9"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2" fontId="5" fillId="0" borderId="12" xfId="0" applyNumberFormat="1" applyFont="1" applyFill="1" applyBorder="1" applyAlignment="1">
      <alignment horizontal="center" vertical="center"/>
    </xf>
    <xf numFmtId="0" fontId="5" fillId="0" borderId="0" xfId="0" applyFont="1" applyFill="1"/>
    <xf numFmtId="0" fontId="5" fillId="0" borderId="16" xfId="0" applyFont="1" applyFill="1" applyBorder="1" applyAlignment="1">
      <alignment horizontal="center" vertical="center" wrapText="1"/>
    </xf>
    <xf numFmtId="0" fontId="5" fillId="0" borderId="13" xfId="0" applyFont="1" applyFill="1" applyBorder="1" applyAlignment="1">
      <alignment vertical="center"/>
    </xf>
    <xf numFmtId="2" fontId="5" fillId="0" borderId="17" xfId="0" applyNumberFormat="1" applyFont="1" applyFill="1" applyBorder="1" applyAlignment="1">
      <alignment horizontal="center" vertical="center"/>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13" xfId="0" applyFont="1" applyFill="1" applyBorder="1" applyAlignment="1">
      <alignment horizontal="center" vertical="center"/>
    </xf>
    <xf numFmtId="2" fontId="7" fillId="0" borderId="17" xfId="0" applyNumberFormat="1" applyFont="1" applyFill="1" applyBorder="1" applyAlignment="1">
      <alignment horizontal="center" vertical="center"/>
    </xf>
    <xf numFmtId="0" fontId="5" fillId="0" borderId="8" xfId="0" applyFont="1" applyFill="1" applyBorder="1" applyAlignment="1">
      <alignment vertical="center" wrapText="1"/>
    </xf>
    <xf numFmtId="2" fontId="5" fillId="0" borderId="9" xfId="0" applyNumberFormat="1" applyFont="1" applyFill="1" applyBorder="1" applyAlignment="1">
      <alignment horizontal="center" vertical="center"/>
    </xf>
    <xf numFmtId="0" fontId="7" fillId="0" borderId="13" xfId="0" applyFont="1" applyFill="1" applyBorder="1" applyAlignment="1">
      <alignment vertical="center"/>
    </xf>
    <xf numFmtId="0" fontId="7" fillId="2" borderId="14" xfId="0" applyFont="1" applyFill="1" applyBorder="1" applyAlignment="1">
      <alignment horizontal="center" vertical="center" wrapText="1"/>
    </xf>
    <xf numFmtId="0" fontId="5" fillId="0" borderId="18" xfId="0" applyFont="1" applyFill="1" applyBorder="1" applyAlignment="1">
      <alignment horizontal="center" vertical="center"/>
    </xf>
    <xf numFmtId="0" fontId="7" fillId="0" borderId="11" xfId="0" applyFont="1" applyFill="1" applyBorder="1" applyAlignment="1">
      <alignment horizontal="center" vertical="center"/>
    </xf>
    <xf numFmtId="2" fontId="7" fillId="0" borderId="12" xfId="0" applyNumberFormat="1" applyFont="1" applyFill="1" applyBorder="1" applyAlignment="1">
      <alignment horizontal="center" vertical="center"/>
    </xf>
    <xf numFmtId="0" fontId="5" fillId="0" borderId="16" xfId="0" applyFont="1" applyBorder="1" applyAlignment="1">
      <alignment horizontal="center" vertical="center" wrapText="1"/>
    </xf>
    <xf numFmtId="0" fontId="5" fillId="0" borderId="13" xfId="0" applyFont="1" applyBorder="1" applyAlignment="1">
      <alignment horizontal="center" vertical="center"/>
    </xf>
    <xf numFmtId="0" fontId="5" fillId="0" borderId="13" xfId="0" applyFont="1" applyBorder="1" applyAlignment="1">
      <alignment horizontal="left" vertical="center"/>
    </xf>
    <xf numFmtId="0" fontId="7" fillId="0" borderId="13" xfId="0" applyFont="1" applyBorder="1" applyAlignment="1">
      <alignment horizontal="center" vertical="center"/>
    </xf>
    <xf numFmtId="2" fontId="7" fillId="0" borderId="17" xfId="0" applyNumberFormat="1" applyFont="1" applyBorder="1" applyAlignment="1">
      <alignment horizontal="center" vertical="center"/>
    </xf>
    <xf numFmtId="0" fontId="7" fillId="2" borderId="19" xfId="0" applyFont="1" applyFill="1" applyBorder="1" applyAlignment="1">
      <alignment horizontal="center" vertical="center" wrapText="1"/>
    </xf>
    <xf numFmtId="0" fontId="5" fillId="2" borderId="19" xfId="0" applyFont="1" applyFill="1" applyBorder="1" applyAlignment="1">
      <alignment horizontal="left"/>
    </xf>
    <xf numFmtId="0" fontId="5" fillId="2" borderId="14" xfId="0" applyFont="1" applyFill="1" applyBorder="1" applyAlignment="1">
      <alignment horizontal="left"/>
    </xf>
    <xf numFmtId="0" fontId="5"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xf numFmtId="2" fontId="5" fillId="0" borderId="0" xfId="0" applyNumberFormat="1" applyFont="1"/>
    <xf numFmtId="0" fontId="2" fillId="0" borderId="1" xfId="0" applyFont="1" applyBorder="1" applyAlignment="1">
      <alignmen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0" xfId="0" applyAlignment="1">
      <alignment horizontal="center" vertical="center"/>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17" xfId="0" applyFill="1" applyBorder="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0" xfId="0" applyFont="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0" xfId="0" applyFont="1" applyBorder="1" applyAlignment="1">
      <alignment horizontal="center" vertical="center" wrapText="1"/>
    </xf>
    <xf numFmtId="0" fontId="3" fillId="5" borderId="23"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0" borderId="5" xfId="0" applyFont="1" applyBorder="1" applyAlignment="1">
      <alignment horizontal="center"/>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15" xfId="0" applyBorder="1" applyAlignment="1">
      <alignment vertical="center" wrapText="1"/>
    </xf>
    <xf numFmtId="0" fontId="0" fillId="0" borderId="5" xfId="0" applyBorder="1" applyAlignment="1">
      <alignment vertical="center" wrapText="1"/>
    </xf>
    <xf numFmtId="0" fontId="0" fillId="0" borderId="29" xfId="0" applyBorder="1" applyAlignment="1">
      <alignment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5" xfId="0" applyFont="1" applyBorder="1" applyAlignment="1">
      <alignment horizontal="center" vertical="center" wrapText="1"/>
    </xf>
    <xf numFmtId="0" fontId="0" fillId="0" borderId="32" xfId="0" applyBorder="1" applyAlignment="1">
      <alignment vertical="center" wrapText="1"/>
    </xf>
    <xf numFmtId="0" fontId="0" fillId="0" borderId="33" xfId="0" applyBorder="1" applyAlignment="1">
      <alignment vertical="center" wrapText="1"/>
    </xf>
    <xf numFmtId="0" fontId="5" fillId="0" borderId="3" xfId="0" applyFont="1" applyFill="1" applyBorder="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2" fontId="5" fillId="0" borderId="34" xfId="0" applyNumberFormat="1" applyFont="1" applyFill="1" applyBorder="1" applyAlignment="1">
      <alignment horizontal="center" vertical="center"/>
    </xf>
    <xf numFmtId="0" fontId="7" fillId="0" borderId="15" xfId="0" applyFont="1" applyBorder="1" applyAlignment="1">
      <alignment horizontal="center" vertical="center"/>
    </xf>
    <xf numFmtId="0" fontId="5" fillId="0" borderId="13" xfId="0" applyFont="1" applyFill="1" applyBorder="1" applyAlignment="1">
      <alignment horizontal="center" vertical="center" wrapText="1"/>
    </xf>
    <xf numFmtId="0" fontId="5" fillId="0" borderId="0" xfId="0" applyFont="1" applyAlignment="1">
      <alignment wrapText="1"/>
    </xf>
    <xf numFmtId="0" fontId="0" fillId="0"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12" fillId="0" borderId="0" xfId="0" applyFont="1" applyBorder="1" applyAlignment="1">
      <alignment horizontal="center" vertical="center" textRotation="255"/>
    </xf>
    <xf numFmtId="0" fontId="13" fillId="0" borderId="0" xfId="0" applyFont="1" applyBorder="1" applyAlignment="1">
      <alignment horizontal="center" vertical="center"/>
    </xf>
    <xf numFmtId="0" fontId="13" fillId="0" borderId="0" xfId="0" applyFont="1" applyBorder="1"/>
    <xf numFmtId="0" fontId="15" fillId="0" borderId="0" xfId="0" applyFont="1" applyBorder="1"/>
    <xf numFmtId="0" fontId="15" fillId="0" borderId="0" xfId="0" applyFont="1" applyBorder="1" applyAlignment="1">
      <alignment horizontal="center" vertical="center"/>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5" xfId="0" applyFont="1" applyBorder="1" applyAlignment="1">
      <alignment horizontal="center" vertical="center" textRotation="255"/>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4" fillId="0" borderId="0" xfId="0" applyFont="1" applyBorder="1" applyAlignment="1">
      <alignment horizontal="center" vertical="center"/>
    </xf>
    <xf numFmtId="0" fontId="12" fillId="0" borderId="5" xfId="0" applyFont="1" applyBorder="1"/>
    <xf numFmtId="0" fontId="12" fillId="0" borderId="0" xfId="0" applyFont="1" applyBorder="1"/>
    <xf numFmtId="0" fontId="14" fillId="0" borderId="14" xfId="0" applyFont="1" applyBorder="1" applyAlignment="1">
      <alignment horizontal="center" vertical="center"/>
    </xf>
    <xf numFmtId="0" fontId="14" fillId="0" borderId="5" xfId="0" applyFont="1" applyFill="1" applyBorder="1" applyAlignment="1">
      <alignment horizontal="center" vertical="center"/>
    </xf>
    <xf numFmtId="0" fontId="12" fillId="0" borderId="5" xfId="0" applyFont="1" applyBorder="1" applyAlignment="1">
      <alignment horizontal="center" vertical="center"/>
    </xf>
    <xf numFmtId="0" fontId="12" fillId="0" borderId="19" xfId="0" applyFont="1" applyFill="1" applyBorder="1" applyAlignment="1">
      <alignment horizontal="center" vertical="center"/>
    </xf>
    <xf numFmtId="0" fontId="14" fillId="0" borderId="14" xfId="0" applyFont="1" applyFill="1" applyBorder="1" applyAlignment="1">
      <alignment horizontal="center" vertical="center"/>
    </xf>
    <xf numFmtId="0" fontId="12" fillId="0" borderId="32" xfId="0" applyFont="1" applyBorder="1"/>
    <xf numFmtId="0" fontId="12" fillId="0" borderId="35" xfId="0" applyFont="1" applyBorder="1"/>
    <xf numFmtId="0" fontId="14" fillId="0" borderId="35" xfId="0" applyFont="1" applyBorder="1" applyAlignment="1">
      <alignment horizontal="center" vertical="center"/>
    </xf>
    <xf numFmtId="0" fontId="12" fillId="0" borderId="32" xfId="0" applyFont="1" applyFill="1" applyBorder="1" applyAlignment="1">
      <alignment horizontal="right"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0" borderId="1" xfId="0" applyFont="1" applyBorder="1" applyAlignment="1">
      <alignment horizontal="center" vertical="center"/>
    </xf>
    <xf numFmtId="0" fontId="12" fillId="4" borderId="7"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0" borderId="4" xfId="0" applyFont="1" applyBorder="1" applyAlignment="1">
      <alignment horizontal="center" vertical="center" textRotation="255"/>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0" borderId="36" xfId="0" applyFont="1" applyBorder="1" applyAlignment="1">
      <alignment horizontal="center" vertical="center"/>
    </xf>
    <xf numFmtId="0" fontId="12" fillId="4" borderId="23" xfId="0" applyFont="1" applyFill="1" applyBorder="1" applyAlignment="1">
      <alignment horizontal="center" vertical="center"/>
    </xf>
    <xf numFmtId="0" fontId="12" fillId="6" borderId="23"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4" xfId="0" applyFont="1" applyFill="1" applyBorder="1" applyAlignment="1">
      <alignment horizontal="center" vertical="center" textRotation="255"/>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2" borderId="32" xfId="0" applyFont="1" applyFill="1" applyBorder="1" applyAlignment="1">
      <alignment horizontal="right" vertical="center"/>
    </xf>
    <xf numFmtId="0" fontId="12" fillId="4" borderId="20" xfId="0" applyFont="1" applyFill="1" applyBorder="1" applyAlignment="1">
      <alignment horizontal="center" vertical="center" wrapText="1"/>
    </xf>
    <xf numFmtId="0" fontId="12" fillId="4" borderId="32" xfId="0" applyFont="1" applyFill="1" applyBorder="1" applyAlignment="1">
      <alignment horizontal="right" vertical="center"/>
    </xf>
    <xf numFmtId="0" fontId="12" fillId="6" borderId="20" xfId="0" applyFont="1" applyFill="1" applyBorder="1" applyAlignment="1">
      <alignment horizontal="center" vertical="center" wrapText="1"/>
    </xf>
    <xf numFmtId="0" fontId="14" fillId="6" borderId="17" xfId="0" applyFont="1" applyFill="1" applyBorder="1" applyAlignment="1">
      <alignment horizontal="center" vertical="center"/>
    </xf>
    <xf numFmtId="0" fontId="12" fillId="6" borderId="32" xfId="0" applyFont="1" applyFill="1" applyBorder="1" applyAlignment="1">
      <alignment horizontal="right" vertical="center"/>
    </xf>
    <xf numFmtId="0" fontId="12" fillId="5" borderId="20" xfId="0" applyFont="1" applyFill="1" applyBorder="1" applyAlignment="1">
      <alignment horizontal="center" vertical="center" wrapText="1"/>
    </xf>
    <xf numFmtId="0" fontId="12" fillId="5" borderId="16" xfId="0" applyFont="1" applyFill="1" applyBorder="1" applyAlignment="1">
      <alignment horizontal="right" vertical="center"/>
    </xf>
    <xf numFmtId="0" fontId="14" fillId="5" borderId="17" xfId="0" applyFont="1" applyFill="1" applyBorder="1" applyAlignment="1">
      <alignment horizontal="center" vertical="center"/>
    </xf>
    <xf numFmtId="0" fontId="12" fillId="5" borderId="32" xfId="0" applyFont="1" applyFill="1" applyBorder="1" applyAlignment="1">
      <alignment horizontal="right" vertical="center"/>
    </xf>
    <xf numFmtId="0" fontId="12" fillId="2" borderId="16" xfId="0" applyFont="1" applyFill="1" applyBorder="1" applyAlignment="1">
      <alignment horizontal="right" vertical="center"/>
    </xf>
    <xf numFmtId="0" fontId="14" fillId="2" borderId="17" xfId="0" applyFont="1" applyFill="1" applyBorder="1" applyAlignment="1">
      <alignment horizontal="center" vertical="center"/>
    </xf>
    <xf numFmtId="0" fontId="14" fillId="4" borderId="17" xfId="0" applyFont="1" applyFill="1" applyBorder="1" applyAlignment="1">
      <alignment horizontal="center" vertical="center"/>
    </xf>
    <xf numFmtId="0" fontId="14" fillId="0" borderId="17" xfId="0" applyFont="1" applyBorder="1" applyAlignment="1">
      <alignment horizontal="center" vertical="center"/>
    </xf>
    <xf numFmtId="0" fontId="5" fillId="5" borderId="16" xfId="0" applyFont="1" applyFill="1" applyBorder="1" applyAlignment="1">
      <alignment horizontal="center" vertical="center" wrapText="1"/>
    </xf>
    <xf numFmtId="0" fontId="5" fillId="5" borderId="13" xfId="0" applyFont="1" applyFill="1" applyBorder="1" applyAlignment="1">
      <alignment horizontal="center" vertical="center"/>
    </xf>
    <xf numFmtId="0" fontId="5" fillId="5" borderId="13" xfId="0" applyFont="1" applyFill="1" applyBorder="1" applyAlignment="1">
      <alignment vertical="center"/>
    </xf>
    <xf numFmtId="0" fontId="5" fillId="5" borderId="17" xfId="0" applyFont="1" applyFill="1" applyBorder="1" applyAlignment="1">
      <alignment horizontal="center" vertical="center"/>
    </xf>
    <xf numFmtId="0" fontId="7" fillId="2" borderId="15" xfId="0" applyFont="1" applyFill="1" applyBorder="1" applyAlignment="1">
      <alignment horizontal="center" vertical="center"/>
    </xf>
    <xf numFmtId="0" fontId="7" fillId="5" borderId="15" xfId="0" applyFont="1" applyFill="1" applyBorder="1" applyAlignment="1">
      <alignment horizontal="center" vertical="center"/>
    </xf>
    <xf numFmtId="0" fontId="2" fillId="0" borderId="2" xfId="0" applyFont="1" applyBorder="1"/>
    <xf numFmtId="0" fontId="2" fillId="0" borderId="2" xfId="0" applyFont="1" applyBorder="1" applyAlignment="1">
      <alignment horizontal="right"/>
    </xf>
    <xf numFmtId="0" fontId="0" fillId="0" borderId="2" xfId="0" applyBorder="1"/>
    <xf numFmtId="2" fontId="2" fillId="0" borderId="2" xfId="0" applyNumberFormat="1" applyFont="1" applyBorder="1" applyAlignment="1">
      <alignment horizontal="center" vertical="center"/>
    </xf>
    <xf numFmtId="2" fontId="2" fillId="0" borderId="2" xfId="0" applyNumberFormat="1" applyFont="1" applyBorder="1" applyAlignment="1">
      <alignment horizontal="center"/>
    </xf>
    <xf numFmtId="2" fontId="0" fillId="7" borderId="2" xfId="0" applyNumberFormat="1" applyFill="1" applyBorder="1" applyAlignment="1">
      <alignment horizontal="center"/>
    </xf>
    <xf numFmtId="0" fontId="0" fillId="7" borderId="2" xfId="0" applyFill="1" applyBorder="1" applyAlignment="1">
      <alignment horizontal="center"/>
    </xf>
    <xf numFmtId="2" fontId="2" fillId="0" borderId="0" xfId="0" applyNumberFormat="1" applyFont="1" applyBorder="1" applyAlignment="1">
      <alignment horizontal="center"/>
    </xf>
    <xf numFmtId="0" fontId="2" fillId="0" borderId="2" xfId="0" applyFont="1" applyFill="1" applyBorder="1" applyAlignment="1">
      <alignment horizontal="center" vertical="center" wrapText="1"/>
    </xf>
    <xf numFmtId="0" fontId="3" fillId="0" borderId="2" xfId="0" applyFont="1" applyBorder="1"/>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Fill="1" applyBorder="1" applyAlignment="1">
      <alignment vertical="center"/>
    </xf>
    <xf numFmtId="0" fontId="2" fillId="0" borderId="2" xfId="0" applyFont="1" applyFill="1" applyBorder="1" applyAlignment="1">
      <alignment horizontal="center" vertical="center"/>
    </xf>
    <xf numFmtId="2" fontId="2" fillId="0" borderId="2" xfId="0" applyNumberFormat="1" applyFont="1" applyFill="1" applyBorder="1" applyAlignment="1">
      <alignment horizontal="center" vertical="center"/>
    </xf>
    <xf numFmtId="0" fontId="5" fillId="0" borderId="24" xfId="0" applyFont="1" applyFill="1" applyBorder="1" applyAlignment="1">
      <alignment horizontal="center" vertical="center"/>
    </xf>
    <xf numFmtId="2" fontId="5" fillId="0" borderId="25"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7" xfId="0" applyFont="1" applyFill="1" applyBorder="1" applyAlignment="1">
      <alignment vertical="center" wrapText="1"/>
    </xf>
    <xf numFmtId="0" fontId="0" fillId="0" borderId="8" xfId="0" applyFont="1" applyFill="1" applyBorder="1" applyAlignment="1">
      <alignment vertical="center" wrapText="1"/>
    </xf>
    <xf numFmtId="0" fontId="0" fillId="2" borderId="2" xfId="0" applyFont="1" applyFill="1" applyBorder="1" applyAlignment="1">
      <alignment vertical="center" wrapText="1"/>
    </xf>
    <xf numFmtId="0" fontId="0" fillId="4" borderId="9" xfId="0" applyFont="1" applyFill="1" applyBorder="1" applyAlignment="1">
      <alignment horizontal="left" vertical="center" wrapText="1"/>
    </xf>
    <xf numFmtId="0" fontId="17" fillId="0" borderId="2" xfId="0" applyNumberFormat="1" applyFont="1" applyFill="1" applyBorder="1" applyAlignment="1">
      <alignment horizontal="center" vertical="top" wrapText="1"/>
    </xf>
    <xf numFmtId="0" fontId="5" fillId="0" borderId="2" xfId="0" applyNumberFormat="1" applyFont="1" applyFill="1" applyBorder="1" applyAlignment="1">
      <alignment horizontal="left" vertical="top" wrapText="1"/>
    </xf>
    <xf numFmtId="0" fontId="5" fillId="0" borderId="24" xfId="0" applyFont="1" applyFill="1" applyBorder="1" applyAlignment="1">
      <alignment vertical="center" wrapText="1"/>
    </xf>
    <xf numFmtId="0" fontId="5" fillId="8" borderId="2"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15" xfId="0" applyFont="1" applyFill="1" applyBorder="1" applyAlignment="1">
      <alignment horizontal="center" vertical="center"/>
    </xf>
    <xf numFmtId="0" fontId="5" fillId="0" borderId="21" xfId="0" applyNumberFormat="1"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2" xfId="0" applyNumberFormat="1" applyFont="1" applyFill="1" applyBorder="1" applyAlignment="1">
      <alignment horizontal="center" vertical="top" wrapText="1"/>
    </xf>
    <xf numFmtId="0" fontId="5" fillId="0" borderId="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vertical="top" wrapText="1"/>
    </xf>
    <xf numFmtId="0" fontId="5" fillId="8" borderId="16" xfId="0" applyFont="1" applyFill="1" applyBorder="1" applyAlignment="1">
      <alignment horizontal="center" vertical="center" wrapText="1"/>
    </xf>
    <xf numFmtId="0" fontId="5" fillId="8" borderId="13" xfId="0" applyFont="1" applyFill="1" applyBorder="1" applyAlignment="1">
      <alignment horizontal="center" vertical="center"/>
    </xf>
    <xf numFmtId="0" fontId="5" fillId="8" borderId="0" xfId="0" applyFont="1" applyFill="1"/>
    <xf numFmtId="0" fontId="5" fillId="5" borderId="2" xfId="0" applyNumberFormat="1" applyFont="1" applyFill="1" applyBorder="1" applyAlignment="1">
      <alignment horizontal="left" vertical="top" wrapText="1"/>
    </xf>
    <xf numFmtId="0" fontId="5" fillId="5" borderId="13" xfId="0" applyNumberFormat="1" applyFont="1" applyFill="1" applyBorder="1" applyAlignment="1">
      <alignment horizontal="left" vertical="top" wrapText="1"/>
    </xf>
    <xf numFmtId="0" fontId="5" fillId="5" borderId="13" xfId="0" applyNumberFormat="1" applyFont="1" applyFill="1" applyBorder="1" applyAlignment="1">
      <alignment vertical="top" wrapText="1"/>
    </xf>
    <xf numFmtId="0" fontId="5" fillId="5" borderId="2" xfId="0" applyNumberFormat="1" applyFont="1" applyFill="1" applyBorder="1" applyAlignment="1">
      <alignment horizontal="center" vertical="center" wrapText="1"/>
    </xf>
    <xf numFmtId="0" fontId="5" fillId="5" borderId="13" xfId="0" applyNumberFormat="1" applyFont="1" applyFill="1" applyBorder="1" applyAlignment="1">
      <alignment horizontal="center" vertical="center" wrapText="1"/>
    </xf>
    <xf numFmtId="0" fontId="5" fillId="0" borderId="18" xfId="0" applyNumberFormat="1" applyFont="1" applyFill="1" applyBorder="1" applyAlignment="1">
      <alignment horizontal="left" vertical="top" wrapText="1"/>
    </xf>
    <xf numFmtId="0" fontId="5" fillId="8" borderId="13" xfId="0" applyFont="1" applyFill="1" applyBorder="1" applyAlignment="1">
      <alignment horizontal="center" vertical="center" wrapText="1"/>
    </xf>
    <xf numFmtId="0" fontId="5" fillId="8" borderId="13" xfId="0" applyNumberFormat="1" applyFont="1" applyFill="1" applyBorder="1" applyAlignment="1">
      <alignment horizontal="left" vertical="top" wrapText="1"/>
    </xf>
    <xf numFmtId="0" fontId="18" fillId="0" borderId="8" xfId="0" applyFont="1" applyFill="1" applyBorder="1" applyAlignment="1">
      <alignment vertical="center" wrapText="1"/>
    </xf>
    <xf numFmtId="0" fontId="18" fillId="0" borderId="8" xfId="0" applyFont="1" applyFill="1" applyBorder="1" applyAlignment="1">
      <alignment horizontal="center" vertical="center" wrapText="1"/>
    </xf>
    <xf numFmtId="0" fontId="18" fillId="0" borderId="8" xfId="0" applyFont="1" applyFill="1" applyBorder="1" applyAlignment="1">
      <alignment horizontal="center" vertical="center"/>
    </xf>
    <xf numFmtId="2" fontId="18" fillId="0" borderId="9" xfId="0" applyNumberFormat="1" applyFont="1" applyFill="1" applyBorder="1" applyAlignment="1">
      <alignment horizontal="center" vertical="center"/>
    </xf>
    <xf numFmtId="0" fontId="18" fillId="0" borderId="11" xfId="0" applyFont="1" applyFill="1" applyBorder="1" applyAlignment="1">
      <alignment vertical="center" wrapText="1"/>
    </xf>
    <xf numFmtId="0" fontId="18" fillId="0" borderId="11" xfId="0" applyFont="1" applyFill="1" applyBorder="1" applyAlignment="1">
      <alignment horizontal="center" vertical="center"/>
    </xf>
    <xf numFmtId="2" fontId="18" fillId="0" borderId="1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18" fillId="0" borderId="0" xfId="0" applyFont="1" applyFill="1"/>
    <xf numFmtId="0" fontId="5" fillId="8" borderId="13" xfId="0" applyFont="1" applyFill="1" applyBorder="1" applyAlignment="1">
      <alignment horizontal="left" vertical="center" wrapText="1"/>
    </xf>
    <xf numFmtId="0" fontId="5" fillId="8" borderId="13" xfId="0" applyFont="1" applyFill="1" applyBorder="1" applyAlignment="1">
      <alignment horizontal="left" vertical="center"/>
    </xf>
    <xf numFmtId="0" fontId="5" fillId="3" borderId="0"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xf>
    <xf numFmtId="0" fontId="7" fillId="3" borderId="0" xfId="0" applyNumberFormat="1" applyFont="1" applyFill="1" applyBorder="1" applyAlignment="1">
      <alignment vertical="center"/>
    </xf>
    <xf numFmtId="164" fontId="5" fillId="3" borderId="0" xfId="0" applyNumberFormat="1"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0" xfId="0" applyNumberFormat="1" applyFont="1" applyFill="1" applyBorder="1" applyAlignment="1">
      <alignment horizontal="left" vertical="center" wrapText="1"/>
    </xf>
    <xf numFmtId="0" fontId="5" fillId="0" borderId="0" xfId="0" applyNumberFormat="1" applyFont="1" applyFill="1" applyBorder="1" applyAlignment="1"/>
    <xf numFmtId="1" fontId="5" fillId="0" borderId="2" xfId="0" applyNumberFormat="1" applyFont="1" applyFill="1" applyBorder="1" applyAlignment="1">
      <alignment horizontal="center" vertical="top" wrapText="1"/>
    </xf>
    <xf numFmtId="0" fontId="5" fillId="9" borderId="0" xfId="0" applyNumberFormat="1" applyFont="1" applyFill="1" applyBorder="1" applyAlignment="1">
      <alignment horizontal="center" vertical="center" wrapText="1"/>
    </xf>
    <xf numFmtId="0" fontId="7" fillId="9" borderId="0" xfId="0" applyNumberFormat="1" applyFont="1" applyFill="1" applyBorder="1" applyAlignment="1">
      <alignment horizontal="center" vertical="center"/>
    </xf>
    <xf numFmtId="0" fontId="7" fillId="9" borderId="0" xfId="0" applyNumberFormat="1" applyFont="1" applyFill="1" applyBorder="1" applyAlignment="1">
      <alignment vertical="center"/>
    </xf>
    <xf numFmtId="164" fontId="5" fillId="9" borderId="0" xfId="0" applyNumberFormat="1" applyFont="1" applyFill="1" applyBorder="1" applyAlignment="1">
      <alignment horizontal="center" vertical="center" wrapText="1"/>
    </xf>
    <xf numFmtId="1" fontId="5" fillId="9" borderId="0" xfId="0" applyNumberFormat="1" applyFont="1" applyFill="1" applyBorder="1" applyAlignment="1">
      <alignment horizontal="center" vertical="center" wrapText="1"/>
    </xf>
    <xf numFmtId="0" fontId="5" fillId="9" borderId="0" xfId="0" applyNumberFormat="1" applyFont="1" applyFill="1" applyBorder="1" applyAlignment="1">
      <alignment horizontal="left" vertical="center" wrapText="1"/>
    </xf>
    <xf numFmtId="0" fontId="5" fillId="6" borderId="0" xfId="0" applyNumberFormat="1" applyFont="1" applyFill="1" applyBorder="1" applyAlignment="1">
      <alignment horizontal="center" vertical="center" wrapText="1"/>
    </xf>
    <xf numFmtId="0" fontId="7" fillId="6" borderId="0" xfId="0" applyNumberFormat="1" applyFont="1" applyFill="1" applyBorder="1" applyAlignment="1">
      <alignment horizontal="center" vertical="center"/>
    </xf>
    <xf numFmtId="0" fontId="7" fillId="6" borderId="0" xfId="0" applyNumberFormat="1" applyFont="1" applyFill="1" applyBorder="1" applyAlignment="1">
      <alignment vertical="center"/>
    </xf>
    <xf numFmtId="164" fontId="5" fillId="6" borderId="0" xfId="0" applyNumberFormat="1" applyFont="1" applyFill="1" applyBorder="1" applyAlignment="1">
      <alignment horizontal="center" vertical="center" wrapText="1"/>
    </xf>
    <xf numFmtId="1" fontId="5" fillId="6" borderId="0" xfId="0" applyNumberFormat="1" applyFont="1" applyFill="1" applyBorder="1" applyAlignment="1">
      <alignment horizontal="center" vertical="center" wrapText="1"/>
    </xf>
    <xf numFmtId="0" fontId="5" fillId="6" borderId="0" xfId="0" applyNumberFormat="1" applyFont="1" applyFill="1" applyBorder="1" applyAlignment="1">
      <alignment horizontal="left" vertical="center" wrapText="1"/>
    </xf>
    <xf numFmtId="0" fontId="5" fillId="10" borderId="0" xfId="0" applyNumberFormat="1" applyFont="1" applyFill="1" applyBorder="1" applyAlignment="1">
      <alignment horizontal="center" vertical="center" wrapText="1"/>
    </xf>
    <xf numFmtId="0" fontId="7" fillId="10" borderId="0" xfId="0" applyNumberFormat="1" applyFont="1" applyFill="1" applyBorder="1" applyAlignment="1">
      <alignment horizontal="center" vertical="center"/>
    </xf>
    <xf numFmtId="0" fontId="7" fillId="10" borderId="0" xfId="0" applyNumberFormat="1" applyFont="1" applyFill="1" applyBorder="1" applyAlignment="1">
      <alignment vertical="center"/>
    </xf>
    <xf numFmtId="164" fontId="5" fillId="10" borderId="0" xfId="0" applyNumberFormat="1" applyFont="1" applyFill="1" applyBorder="1" applyAlignment="1">
      <alignment horizontal="center" vertical="center" wrapText="1"/>
    </xf>
    <xf numFmtId="1" fontId="5" fillId="10" borderId="0" xfId="0" applyNumberFormat="1" applyFont="1" applyFill="1" applyBorder="1" applyAlignment="1">
      <alignment horizontal="center" vertical="center" wrapText="1"/>
    </xf>
    <xf numFmtId="0" fontId="5" fillId="10" borderId="0" xfId="0" applyNumberFormat="1" applyFont="1" applyFill="1" applyBorder="1" applyAlignment="1">
      <alignment horizontal="left" vertical="center" wrapText="1"/>
    </xf>
    <xf numFmtId="0" fontId="5" fillId="11" borderId="0" xfId="0" applyNumberFormat="1" applyFont="1" applyFill="1" applyBorder="1" applyAlignment="1">
      <alignment horizontal="center" vertical="center" wrapText="1"/>
    </xf>
    <xf numFmtId="0" fontId="7" fillId="11" borderId="0" xfId="0" applyNumberFormat="1" applyFont="1" applyFill="1" applyBorder="1" applyAlignment="1">
      <alignment horizontal="center" vertical="center"/>
    </xf>
    <xf numFmtId="0" fontId="7" fillId="11" borderId="0" xfId="0" applyNumberFormat="1" applyFont="1" applyFill="1" applyBorder="1" applyAlignment="1">
      <alignment vertical="center"/>
    </xf>
    <xf numFmtId="164" fontId="5" fillId="11" borderId="0" xfId="0" applyNumberFormat="1" applyFont="1" applyFill="1" applyBorder="1" applyAlignment="1">
      <alignment horizontal="center" vertical="center" wrapText="1"/>
    </xf>
    <xf numFmtId="1" fontId="5" fillId="11" borderId="0" xfId="0" applyNumberFormat="1" applyFont="1" applyFill="1" applyBorder="1" applyAlignment="1">
      <alignment horizontal="center" vertical="center" wrapText="1"/>
    </xf>
    <xf numFmtId="0" fontId="5" fillId="11" borderId="0" xfId="0" applyNumberFormat="1" applyFont="1" applyFill="1" applyBorder="1" applyAlignment="1">
      <alignment horizontal="left" vertical="center" wrapText="1"/>
    </xf>
    <xf numFmtId="0" fontId="5" fillId="5" borderId="0" xfId="0" applyNumberFormat="1" applyFont="1" applyFill="1" applyBorder="1" applyAlignment="1">
      <alignment horizontal="center" vertical="center" wrapText="1"/>
    </xf>
    <xf numFmtId="0" fontId="7" fillId="5" borderId="0" xfId="0" applyNumberFormat="1" applyFont="1" applyFill="1" applyBorder="1" applyAlignment="1">
      <alignment horizontal="center" vertical="center"/>
    </xf>
    <xf numFmtId="0" fontId="7" fillId="5" borderId="0" xfId="0" applyNumberFormat="1" applyFont="1" applyFill="1" applyBorder="1" applyAlignment="1">
      <alignment vertical="center"/>
    </xf>
    <xf numFmtId="164" fontId="5" fillId="5" borderId="0" xfId="0" applyNumberFormat="1" applyFont="1" applyFill="1" applyBorder="1" applyAlignment="1">
      <alignment horizontal="center" vertical="center" wrapText="1"/>
    </xf>
    <xf numFmtId="1" fontId="5" fillId="5" borderId="0" xfId="0" applyNumberFormat="1" applyFont="1" applyFill="1" applyBorder="1" applyAlignment="1">
      <alignment horizontal="center" vertical="center" wrapText="1"/>
    </xf>
    <xf numFmtId="0" fontId="5" fillId="5" borderId="0" xfId="0" applyNumberFormat="1" applyFont="1" applyFill="1" applyBorder="1" applyAlignment="1">
      <alignment horizontal="left" vertical="center" wrapText="1"/>
    </xf>
    <xf numFmtId="0" fontId="5"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0" fontId="5" fillId="5" borderId="13" xfId="0" applyFont="1" applyFill="1" applyBorder="1" applyAlignment="1">
      <alignment horizontal="left" vertical="center" wrapText="1"/>
    </xf>
    <xf numFmtId="0" fontId="7" fillId="0" borderId="32" xfId="0" applyFont="1" applyBorder="1" applyAlignment="1">
      <alignment horizontal="center" vertical="center"/>
    </xf>
    <xf numFmtId="0" fontId="5" fillId="8" borderId="36" xfId="0" applyFont="1" applyFill="1" applyBorder="1" applyAlignment="1">
      <alignment horizontal="center" vertical="center"/>
    </xf>
    <xf numFmtId="0" fontId="5" fillId="11" borderId="2" xfId="0" applyFont="1" applyFill="1" applyBorder="1" applyAlignment="1">
      <alignment horizontal="center" vertical="center"/>
    </xf>
    <xf numFmtId="0" fontId="5" fillId="11" borderId="8" xfId="0" applyFont="1" applyFill="1" applyBorder="1" applyAlignment="1">
      <alignment horizontal="center" vertical="center"/>
    </xf>
    <xf numFmtId="0" fontId="7" fillId="11" borderId="8" xfId="0" applyFont="1" applyFill="1" applyBorder="1" applyAlignment="1">
      <alignment vertical="center"/>
    </xf>
    <xf numFmtId="0" fontId="7" fillId="11" borderId="8" xfId="0" applyFont="1" applyFill="1" applyBorder="1" applyAlignment="1">
      <alignment horizontal="center" vertical="center"/>
    </xf>
    <xf numFmtId="2" fontId="7" fillId="11" borderId="9" xfId="0" applyNumberFormat="1" applyFont="1" applyFill="1" applyBorder="1" applyAlignment="1">
      <alignment horizontal="center" vertical="center"/>
    </xf>
    <xf numFmtId="0" fontId="5" fillId="11" borderId="11" xfId="0" applyFont="1" applyFill="1" applyBorder="1" applyAlignment="1">
      <alignment horizontal="center" vertical="center"/>
    </xf>
    <xf numFmtId="0" fontId="5" fillId="11" borderId="11" xfId="0" applyFont="1" applyFill="1" applyBorder="1" applyAlignment="1">
      <alignment vertical="center"/>
    </xf>
    <xf numFmtId="2" fontId="5" fillId="11" borderId="12" xfId="0" applyNumberFormat="1" applyFont="1" applyFill="1" applyBorder="1" applyAlignment="1">
      <alignment horizontal="center" vertical="center"/>
    </xf>
    <xf numFmtId="0" fontId="5" fillId="11" borderId="18" xfId="0" applyFont="1" applyFill="1" applyBorder="1" applyAlignment="1">
      <alignment horizontal="center" vertical="center"/>
    </xf>
    <xf numFmtId="0" fontId="7" fillId="11" borderId="8" xfId="0" applyFont="1" applyFill="1" applyBorder="1" applyAlignment="1">
      <alignment vertical="center" wrapText="1"/>
    </xf>
    <xf numFmtId="0" fontId="7" fillId="11" borderId="8" xfId="0" applyFont="1" applyFill="1" applyBorder="1" applyAlignment="1">
      <alignment horizontal="center" vertical="center" wrapText="1"/>
    </xf>
    <xf numFmtId="0" fontId="5" fillId="11" borderId="3" xfId="0" applyFont="1" applyFill="1" applyBorder="1" applyAlignment="1">
      <alignment vertical="center" wrapText="1"/>
    </xf>
    <xf numFmtId="0" fontId="5" fillId="11" borderId="3" xfId="0" applyFont="1" applyFill="1" applyBorder="1" applyAlignment="1">
      <alignment horizontal="center" vertical="center" wrapText="1"/>
    </xf>
    <xf numFmtId="0" fontId="5" fillId="11" borderId="3" xfId="0" applyFont="1" applyFill="1" applyBorder="1" applyAlignment="1">
      <alignment horizontal="center" vertical="center"/>
    </xf>
    <xf numFmtId="2" fontId="5" fillId="11" borderId="34" xfId="0" applyNumberFormat="1" applyFont="1" applyFill="1" applyBorder="1" applyAlignment="1">
      <alignment horizontal="center" vertical="center"/>
    </xf>
    <xf numFmtId="0" fontId="5" fillId="11" borderId="11" xfId="0" applyFont="1" applyFill="1" applyBorder="1" applyAlignment="1">
      <alignment vertical="center" wrapText="1"/>
    </xf>
    <xf numFmtId="0" fontId="5" fillId="11" borderId="11"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24" xfId="0" applyFont="1" applyFill="1" applyBorder="1" applyAlignment="1">
      <alignment horizontal="center" vertical="center"/>
    </xf>
    <xf numFmtId="0" fontId="5" fillId="11" borderId="24" xfId="0" applyFont="1" applyFill="1" applyBorder="1" applyAlignment="1">
      <alignment horizontal="center" vertical="center" wrapText="1"/>
    </xf>
    <xf numFmtId="0" fontId="5" fillId="11" borderId="39" xfId="0" applyFont="1" applyFill="1" applyBorder="1" applyAlignment="1">
      <alignment horizontal="center" vertical="center"/>
    </xf>
    <xf numFmtId="0" fontId="5" fillId="11" borderId="39" xfId="0" applyFont="1" applyFill="1" applyBorder="1" applyAlignment="1">
      <alignment horizontal="center" vertical="center" wrapText="1"/>
    </xf>
    <xf numFmtId="0" fontId="5" fillId="11" borderId="39" xfId="0" applyFont="1" applyFill="1" applyBorder="1" applyAlignment="1">
      <alignment vertical="center" wrapText="1"/>
    </xf>
    <xf numFmtId="0" fontId="7" fillId="11" borderId="39" xfId="0" applyFont="1" applyFill="1" applyBorder="1" applyAlignment="1">
      <alignment horizontal="center" vertical="center" wrapText="1"/>
    </xf>
    <xf numFmtId="0" fontId="7" fillId="11" borderId="39" xfId="0" applyFont="1" applyFill="1" applyBorder="1" applyAlignment="1">
      <alignment horizontal="center" vertical="center"/>
    </xf>
    <xf numFmtId="0" fontId="5" fillId="11" borderId="36" xfId="0" applyFont="1" applyFill="1" applyBorder="1" applyAlignment="1">
      <alignment horizontal="center" vertical="center"/>
    </xf>
    <xf numFmtId="2" fontId="5" fillId="11" borderId="9" xfId="0" applyNumberFormat="1" applyFont="1" applyFill="1" applyBorder="1" applyAlignment="1">
      <alignment horizontal="center" vertical="center"/>
    </xf>
    <xf numFmtId="0" fontId="5" fillId="11" borderId="16" xfId="0" applyFont="1" applyFill="1" applyBorder="1" applyAlignment="1">
      <alignment horizontal="center" vertical="center" wrapText="1"/>
    </xf>
    <xf numFmtId="0" fontId="5" fillId="11" borderId="13" xfId="0" applyFont="1" applyFill="1" applyBorder="1" applyAlignment="1">
      <alignment horizontal="center" vertical="center"/>
    </xf>
    <xf numFmtId="0" fontId="5" fillId="11" borderId="2" xfId="0" applyNumberFormat="1" applyFont="1" applyFill="1" applyBorder="1" applyAlignment="1">
      <alignment horizontal="left" vertical="top" wrapText="1"/>
    </xf>
    <xf numFmtId="0" fontId="5" fillId="11" borderId="13" xfId="0" applyFont="1" applyFill="1" applyBorder="1" applyAlignment="1">
      <alignment horizontal="center" vertical="center" wrapText="1"/>
    </xf>
    <xf numFmtId="0" fontId="5" fillId="11" borderId="13" xfId="0" applyNumberFormat="1" applyFont="1" applyFill="1" applyBorder="1" applyAlignment="1">
      <alignment horizontal="left" vertical="top" wrapText="1"/>
    </xf>
    <xf numFmtId="0" fontId="5" fillId="11" borderId="13" xfId="0" applyFont="1" applyFill="1" applyBorder="1" applyAlignment="1">
      <alignment horizontal="left" vertical="center" wrapText="1"/>
    </xf>
    <xf numFmtId="2" fontId="7" fillId="11" borderId="17" xfId="0" applyNumberFormat="1" applyFont="1" applyFill="1" applyBorder="1" applyAlignment="1">
      <alignment horizontal="center" vertical="center"/>
    </xf>
    <xf numFmtId="0" fontId="5" fillId="11" borderId="13" xfId="0" applyFont="1" applyFill="1" applyBorder="1" applyAlignment="1">
      <alignment horizontal="left" vertical="center"/>
    </xf>
    <xf numFmtId="0" fontId="7" fillId="11" borderId="13" xfId="0" applyFont="1" applyFill="1" applyBorder="1" applyAlignment="1">
      <alignment horizontal="center" vertical="center"/>
    </xf>
    <xf numFmtId="0" fontId="5" fillId="11" borderId="2" xfId="0" applyFont="1" applyFill="1" applyBorder="1" applyAlignment="1">
      <alignment vertical="center" wrapText="1"/>
    </xf>
    <xf numFmtId="0" fontId="5" fillId="11" borderId="2"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40" xfId="0" applyFont="1" applyFill="1" applyBorder="1" applyAlignment="1">
      <alignment horizontal="center" vertical="center"/>
    </xf>
    <xf numFmtId="0" fontId="12" fillId="0" borderId="0" xfId="0" applyFont="1" applyAlignment="1">
      <alignment horizontal="center" vertical="center"/>
    </xf>
    <xf numFmtId="0" fontId="12" fillId="13" borderId="1" xfId="0" applyFont="1" applyFill="1" applyBorder="1" applyAlignment="1">
      <alignment horizontal="center" vertical="center" wrapText="1"/>
    </xf>
    <xf numFmtId="0" fontId="12" fillId="13" borderId="40" xfId="0" applyFont="1" applyFill="1" applyBorder="1" applyAlignment="1">
      <alignment horizontal="center" vertical="center"/>
    </xf>
    <xf numFmtId="0" fontId="5" fillId="11" borderId="13" xfId="0" applyNumberFormat="1" applyFont="1" applyFill="1" applyBorder="1" applyAlignment="1">
      <alignment horizontal="center" vertical="center" wrapText="1"/>
    </xf>
    <xf numFmtId="0" fontId="5" fillId="11" borderId="13" xfId="0" applyNumberFormat="1" applyFont="1" applyFill="1" applyBorder="1" applyAlignment="1">
      <alignment vertical="top" wrapText="1"/>
    </xf>
    <xf numFmtId="0" fontId="7" fillId="11" borderId="13" xfId="0" applyFont="1" applyFill="1" applyBorder="1" applyAlignment="1">
      <alignment vertical="center"/>
    </xf>
    <xf numFmtId="0" fontId="5" fillId="11" borderId="13" xfId="0" applyFont="1" applyFill="1" applyBorder="1" applyAlignment="1">
      <alignment vertical="center"/>
    </xf>
    <xf numFmtId="2" fontId="5" fillId="11" borderId="17" xfId="0" applyNumberFormat="1" applyFont="1" applyFill="1" applyBorder="1" applyAlignment="1">
      <alignment horizontal="center" vertical="center"/>
    </xf>
    <xf numFmtId="0" fontId="5" fillId="11" borderId="8" xfId="0" applyFont="1" applyFill="1" applyBorder="1" applyAlignment="1">
      <alignment vertical="center" wrapText="1"/>
    </xf>
    <xf numFmtId="0" fontId="5" fillId="11" borderId="8" xfId="0" applyFont="1" applyFill="1" applyBorder="1" applyAlignment="1">
      <alignment horizontal="center" vertical="center" wrapText="1"/>
    </xf>
    <xf numFmtId="0" fontId="5" fillId="11" borderId="41" xfId="0" applyFont="1" applyFill="1" applyBorder="1" applyAlignment="1">
      <alignment horizontal="center" vertical="center" wrapText="1"/>
    </xf>
    <xf numFmtId="0" fontId="5" fillId="11" borderId="4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8" borderId="39" xfId="0" applyFont="1" applyFill="1" applyBorder="1" applyAlignment="1">
      <alignment horizontal="center" vertical="center"/>
    </xf>
    <xf numFmtId="0" fontId="5" fillId="8" borderId="39" xfId="0" applyFont="1" applyFill="1" applyBorder="1" applyAlignment="1">
      <alignment horizontal="center" vertical="center" wrapText="1"/>
    </xf>
    <xf numFmtId="0" fontId="5" fillId="8" borderId="39" xfId="0" applyFont="1" applyFill="1" applyBorder="1" applyAlignment="1">
      <alignment vertical="center" wrapText="1"/>
    </xf>
    <xf numFmtId="0" fontId="7" fillId="8" borderId="39" xfId="0" applyFont="1" applyFill="1" applyBorder="1" applyAlignment="1">
      <alignment horizontal="center" vertical="center"/>
    </xf>
    <xf numFmtId="0" fontId="5" fillId="8" borderId="0" xfId="0" applyFont="1" applyFill="1" applyAlignment="1">
      <alignment horizontal="center" vertical="center"/>
    </xf>
    <xf numFmtId="0" fontId="5" fillId="11" borderId="4" xfId="0" applyFont="1" applyFill="1" applyBorder="1" applyAlignment="1">
      <alignment horizontal="center" vertical="center"/>
    </xf>
    <xf numFmtId="0" fontId="5" fillId="11" borderId="25" xfId="0" applyFont="1" applyFill="1" applyBorder="1" applyAlignment="1">
      <alignment horizontal="center" vertical="center"/>
    </xf>
    <xf numFmtId="2" fontId="5" fillId="8" borderId="12" xfId="0" applyNumberFormat="1" applyFont="1" applyFill="1" applyBorder="1" applyAlignment="1">
      <alignment horizontal="center" vertical="center"/>
    </xf>
    <xf numFmtId="0" fontId="5" fillId="8" borderId="18" xfId="0" applyFont="1" applyFill="1" applyBorder="1" applyAlignment="1">
      <alignment horizontal="center" vertical="center" wrapText="1"/>
    </xf>
    <xf numFmtId="0" fontId="5" fillId="8" borderId="21" xfId="0" applyFont="1" applyFill="1" applyBorder="1" applyAlignment="1">
      <alignment horizontal="center" vertical="center"/>
    </xf>
    <xf numFmtId="0" fontId="5" fillId="8" borderId="21" xfId="0" applyFont="1" applyFill="1" applyBorder="1" applyAlignment="1">
      <alignment vertical="center" wrapText="1"/>
    </xf>
    <xf numFmtId="0" fontId="5" fillId="8" borderId="21" xfId="0" applyFont="1" applyFill="1" applyBorder="1" applyAlignment="1">
      <alignment horizontal="center" vertical="center" wrapText="1"/>
    </xf>
    <xf numFmtId="2" fontId="5" fillId="8" borderId="23" xfId="0" applyNumberFormat="1" applyFont="1" applyFill="1" applyBorder="1" applyAlignment="1">
      <alignment horizontal="center" vertical="center"/>
    </xf>
    <xf numFmtId="0" fontId="5" fillId="8" borderId="24" xfId="0" applyFont="1" applyFill="1" applyBorder="1" applyAlignment="1">
      <alignment horizontal="center" vertical="center" wrapText="1"/>
    </xf>
    <xf numFmtId="2" fontId="5" fillId="8" borderId="9" xfId="0" applyNumberFormat="1" applyFont="1" applyFill="1" applyBorder="1" applyAlignment="1">
      <alignment horizontal="center" vertical="center"/>
    </xf>
    <xf numFmtId="0" fontId="5" fillId="8" borderId="8" xfId="0" applyFont="1" applyFill="1" applyBorder="1" applyAlignment="1">
      <alignment vertical="center"/>
    </xf>
    <xf numFmtId="0" fontId="7" fillId="8" borderId="13" xfId="0" applyFont="1" applyFill="1" applyBorder="1" applyAlignment="1">
      <alignment horizontal="center" vertical="center"/>
    </xf>
    <xf numFmtId="2" fontId="7" fillId="8" borderId="17" xfId="0" applyNumberFormat="1" applyFont="1" applyFill="1" applyBorder="1" applyAlignment="1">
      <alignment horizontal="center" vertical="center"/>
    </xf>
    <xf numFmtId="0" fontId="0" fillId="0" borderId="0" xfId="0" applyFill="1" applyAlignment="1">
      <alignment wrapText="1"/>
    </xf>
    <xf numFmtId="0" fontId="18" fillId="11" borderId="11" xfId="0" applyFont="1" applyFill="1" applyBorder="1" applyAlignment="1">
      <alignment horizontal="center" vertical="center"/>
    </xf>
    <xf numFmtId="2" fontId="18" fillId="11" borderId="12" xfId="0" applyNumberFormat="1" applyFont="1" applyFill="1" applyBorder="1" applyAlignment="1">
      <alignment horizontal="center" vertical="center"/>
    </xf>
    <xf numFmtId="0" fontId="5" fillId="11" borderId="11" xfId="0" applyFont="1" applyFill="1" applyBorder="1" applyAlignment="1">
      <alignment horizontal="left" vertical="center"/>
    </xf>
    <xf numFmtId="0" fontId="7" fillId="11" borderId="11" xfId="0" applyFont="1" applyFill="1" applyBorder="1" applyAlignment="1">
      <alignment horizontal="center" vertical="center"/>
    </xf>
    <xf numFmtId="2" fontId="7" fillId="11" borderId="12" xfId="0" applyNumberFormat="1" applyFont="1" applyFill="1" applyBorder="1" applyAlignment="1">
      <alignment horizontal="center" vertical="center"/>
    </xf>
    <xf numFmtId="0" fontId="5" fillId="11" borderId="17" xfId="0" applyFont="1" applyFill="1" applyBorder="1" applyAlignment="1">
      <alignment horizontal="center" vertical="center"/>
    </xf>
    <xf numFmtId="0" fontId="18" fillId="11" borderId="8" xfId="0" applyFont="1" applyFill="1" applyBorder="1" applyAlignment="1">
      <alignment vertical="center" wrapText="1"/>
    </xf>
    <xf numFmtId="0" fontId="18" fillId="11" borderId="8" xfId="0" applyFont="1" applyFill="1" applyBorder="1" applyAlignment="1">
      <alignment horizontal="center" vertical="center" wrapText="1"/>
    </xf>
    <xf numFmtId="0" fontId="18" fillId="11" borderId="3" xfId="0" applyFont="1" applyFill="1" applyBorder="1" applyAlignment="1">
      <alignment vertical="center" wrapText="1"/>
    </xf>
    <xf numFmtId="0" fontId="18" fillId="11" borderId="3" xfId="0" applyFont="1" applyFill="1" applyBorder="1" applyAlignment="1">
      <alignment horizontal="center" vertical="center" wrapText="1"/>
    </xf>
    <xf numFmtId="0" fontId="5" fillId="11" borderId="2" xfId="0" applyNumberFormat="1" applyFont="1" applyFill="1" applyBorder="1" applyAlignment="1">
      <alignment horizontal="center" vertical="center" wrapText="1"/>
    </xf>
    <xf numFmtId="0" fontId="18" fillId="11" borderId="8" xfId="0" applyFont="1" applyFill="1" applyBorder="1" applyAlignment="1">
      <alignment horizontal="center" vertical="center"/>
    </xf>
    <xf numFmtId="2" fontId="18" fillId="11" borderId="9" xfId="0" applyNumberFormat="1" applyFont="1" applyFill="1" applyBorder="1" applyAlignment="1">
      <alignment horizontal="center" vertical="center"/>
    </xf>
    <xf numFmtId="0" fontId="18" fillId="11" borderId="3" xfId="0" applyFont="1" applyFill="1" applyBorder="1" applyAlignment="1">
      <alignment horizontal="center" vertical="center"/>
    </xf>
    <xf numFmtId="2" fontId="18" fillId="11" borderId="34" xfId="0" applyNumberFormat="1" applyFont="1" applyFill="1" applyBorder="1" applyAlignment="1">
      <alignment horizontal="center" vertical="center"/>
    </xf>
    <xf numFmtId="0" fontId="5" fillId="0" borderId="43" xfId="0" applyNumberFormat="1" applyFont="1" applyFill="1" applyBorder="1" applyAlignment="1">
      <alignment horizontal="center" vertical="top" wrapText="1"/>
    </xf>
    <xf numFmtId="0" fontId="5" fillId="0" borderId="44" xfId="0" applyNumberFormat="1" applyFont="1" applyFill="1" applyBorder="1" applyAlignment="1">
      <alignment horizontal="center" vertical="top" wrapText="1"/>
    </xf>
    <xf numFmtId="0" fontId="5" fillId="0" borderId="44" xfId="0" applyNumberFormat="1" applyFont="1" applyFill="1" applyBorder="1" applyAlignment="1">
      <alignment horizontal="left" vertical="top" wrapText="1"/>
    </xf>
    <xf numFmtId="1" fontId="5" fillId="0" borderId="44" xfId="0" applyNumberFormat="1" applyFont="1" applyFill="1" applyBorder="1" applyAlignment="1">
      <alignment horizontal="center" vertical="top" wrapText="1"/>
    </xf>
    <xf numFmtId="0" fontId="5" fillId="0" borderId="45" xfId="0" applyNumberFormat="1" applyFont="1" applyFill="1" applyBorder="1" applyAlignment="1">
      <alignment horizontal="left" vertical="top" wrapText="1"/>
    </xf>
    <xf numFmtId="0" fontId="5" fillId="0" borderId="45" xfId="0" quotePrefix="1" applyNumberFormat="1" applyFont="1" applyFill="1" applyBorder="1" applyAlignment="1">
      <alignment horizontal="left" vertical="top" wrapText="1"/>
    </xf>
    <xf numFmtId="0" fontId="5" fillId="0" borderId="46" xfId="0" applyNumberFormat="1" applyFont="1" applyFill="1" applyBorder="1" applyAlignment="1">
      <alignment horizontal="center" vertical="top" wrapText="1"/>
    </xf>
    <xf numFmtId="0" fontId="5" fillId="0" borderId="47" xfId="0" applyNumberFormat="1" applyFont="1" applyFill="1" applyBorder="1" applyAlignment="1">
      <alignment horizontal="center" vertical="top" wrapText="1"/>
    </xf>
    <xf numFmtId="0" fontId="5" fillId="0" borderId="47" xfId="0" applyNumberFormat="1" applyFont="1" applyFill="1" applyBorder="1" applyAlignment="1">
      <alignment horizontal="left" vertical="top" wrapText="1"/>
    </xf>
    <xf numFmtId="1" fontId="5" fillId="0" borderId="47" xfId="0" applyNumberFormat="1" applyFont="1" applyFill="1" applyBorder="1" applyAlignment="1">
      <alignment horizontal="center" vertical="top" wrapText="1"/>
    </xf>
    <xf numFmtId="1" fontId="5" fillId="0" borderId="45" xfId="0" applyNumberFormat="1" applyFont="1" applyFill="1" applyBorder="1" applyAlignment="1">
      <alignment horizontal="center" vertical="top" wrapText="1"/>
    </xf>
    <xf numFmtId="0" fontId="5" fillId="0" borderId="44" xfId="0" applyFont="1" applyFill="1" applyBorder="1" applyAlignment="1">
      <alignment horizontal="center" vertical="top"/>
    </xf>
    <xf numFmtId="0" fontId="7" fillId="0" borderId="32" xfId="0" applyFont="1" applyBorder="1" applyAlignment="1">
      <alignment horizontal="center" vertical="center" wrapText="1"/>
    </xf>
    <xf numFmtId="0" fontId="5" fillId="0" borderId="0" xfId="0" applyFont="1" applyFill="1" applyAlignment="1">
      <alignment vertical="center"/>
    </xf>
    <xf numFmtId="0" fontId="21" fillId="0" borderId="2" xfId="0" applyNumberFormat="1" applyFont="1" applyFill="1" applyBorder="1" applyAlignment="1">
      <alignment horizontal="left" vertical="top" wrapText="1"/>
    </xf>
    <xf numFmtId="0" fontId="22" fillId="11" borderId="21" xfId="0" applyFont="1" applyFill="1" applyBorder="1" applyAlignment="1">
      <alignment vertical="center" wrapText="1"/>
    </xf>
    <xf numFmtId="0" fontId="22" fillId="11" borderId="21" xfId="0" applyFont="1" applyFill="1" applyBorder="1" applyAlignment="1">
      <alignment horizontal="center" vertical="center" wrapText="1"/>
    </xf>
    <xf numFmtId="0" fontId="22" fillId="11" borderId="21" xfId="0" applyFont="1" applyFill="1" applyBorder="1" applyAlignment="1">
      <alignment horizontal="center" vertical="center"/>
    </xf>
    <xf numFmtId="2" fontId="22" fillId="11" borderId="23" xfId="0" applyNumberFormat="1" applyFont="1" applyFill="1" applyBorder="1" applyAlignment="1">
      <alignment horizontal="center" vertical="center"/>
    </xf>
    <xf numFmtId="0" fontId="5" fillId="0" borderId="44" xfId="0" applyFont="1" applyFill="1" applyBorder="1" applyAlignment="1">
      <alignment horizontal="left" vertical="top" wrapText="1"/>
    </xf>
    <xf numFmtId="0" fontId="5" fillId="8" borderId="11" xfId="0" applyFont="1" applyFill="1" applyBorder="1" applyAlignment="1">
      <alignment vertical="center"/>
    </xf>
    <xf numFmtId="0" fontId="0" fillId="2" borderId="2" xfId="0" applyFont="1" applyFill="1" applyBorder="1" applyAlignment="1">
      <alignment horizontal="center" vertical="center" wrapText="1"/>
    </xf>
    <xf numFmtId="0" fontId="23" fillId="8" borderId="11" xfId="0" applyFont="1" applyFill="1" applyBorder="1" applyAlignment="1">
      <alignment vertical="center" wrapText="1"/>
    </xf>
    <xf numFmtId="0" fontId="23" fillId="8" borderId="11" xfId="0" applyFont="1" applyFill="1" applyBorder="1" applyAlignment="1">
      <alignment horizontal="center" vertical="center" wrapText="1"/>
    </xf>
    <xf numFmtId="0" fontId="23" fillId="8" borderId="11" xfId="0" applyFont="1" applyFill="1" applyBorder="1" applyAlignment="1">
      <alignment horizontal="center" vertical="center"/>
    </xf>
    <xf numFmtId="2" fontId="23" fillId="8" borderId="12" xfId="0" applyNumberFormat="1" applyFont="1" applyFill="1" applyBorder="1" applyAlignment="1">
      <alignment horizontal="center" vertical="center"/>
    </xf>
    <xf numFmtId="0" fontId="23" fillId="0" borderId="11" xfId="0" applyFont="1" applyFill="1" applyBorder="1" applyAlignment="1">
      <alignment vertical="center" wrapText="1"/>
    </xf>
    <xf numFmtId="0" fontId="23" fillId="0" borderId="11" xfId="0" applyFont="1" applyFill="1" applyBorder="1" applyAlignment="1">
      <alignment horizontal="center" vertical="center"/>
    </xf>
    <xf numFmtId="2" fontId="23" fillId="0" borderId="12" xfId="0" applyNumberFormat="1" applyFont="1" applyFill="1" applyBorder="1" applyAlignment="1">
      <alignment horizontal="center" vertical="center"/>
    </xf>
    <xf numFmtId="0" fontId="5" fillId="8" borderId="3" xfId="0" applyFont="1" applyFill="1" applyBorder="1" applyAlignment="1">
      <alignment horizontal="center" vertical="center"/>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3" xfId="0" applyFont="1" applyFill="1" applyBorder="1" applyAlignment="1">
      <alignment horizontal="center" vertical="center"/>
    </xf>
    <xf numFmtId="2" fontId="7" fillId="8" borderId="34" xfId="0" applyNumberFormat="1" applyFont="1" applyFill="1" applyBorder="1" applyAlignment="1">
      <alignment horizontal="center" vertical="center"/>
    </xf>
    <xf numFmtId="0" fontId="5" fillId="8" borderId="8" xfId="0" applyFont="1" applyFill="1" applyBorder="1" applyAlignment="1">
      <alignment vertical="center" wrapText="1"/>
    </xf>
    <xf numFmtId="0" fontId="5" fillId="8" borderId="8" xfId="0" applyFont="1" applyFill="1" applyBorder="1" applyAlignment="1">
      <alignment horizontal="center" vertical="center" wrapText="1"/>
    </xf>
    <xf numFmtId="0" fontId="0" fillId="0" borderId="0" xfId="0" applyNumberFormat="1" applyAlignment="1">
      <alignment wrapText="1"/>
    </xf>
    <xf numFmtId="0" fontId="0" fillId="0" borderId="0" xfId="0" applyNumberFormat="1"/>
    <xf numFmtId="0" fontId="3" fillId="0" borderId="0" xfId="0" applyNumberFormat="1" applyFont="1" applyFill="1" applyBorder="1" applyAlignment="1">
      <alignment vertical="center" wrapText="1"/>
    </xf>
    <xf numFmtId="0" fontId="0" fillId="0" borderId="0" xfId="0" applyNumberFormat="1" applyAlignment="1">
      <alignment vertical="center" wrapText="1"/>
    </xf>
    <xf numFmtId="0" fontId="3" fillId="0" borderId="5"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0" fillId="0" borderId="0" xfId="0" applyNumberFormat="1" applyAlignment="1">
      <alignment vertical="center"/>
    </xf>
    <xf numFmtId="0" fontId="3" fillId="0" borderId="5" xfId="0" applyNumberFormat="1" applyFont="1" applyFill="1" applyBorder="1"/>
    <xf numFmtId="0" fontId="3" fillId="0" borderId="0" xfId="0" applyNumberFormat="1" applyFont="1" applyFill="1" applyBorder="1"/>
    <xf numFmtId="0" fontId="3" fillId="0" borderId="0" xfId="0" applyNumberFormat="1" applyFont="1" applyFill="1" applyBorder="1" applyAlignment="1">
      <alignment horizontal="center"/>
    </xf>
    <xf numFmtId="0" fontId="0" fillId="0" borderId="0" xfId="0" applyNumberFormat="1" applyBorder="1"/>
    <xf numFmtId="0" fontId="0" fillId="0" borderId="0" xfId="0" applyNumberFormat="1" applyBorder="1" applyAlignment="1">
      <alignment horizontal="center"/>
    </xf>
    <xf numFmtId="0" fontId="0" fillId="0" borderId="0" xfId="0" applyNumberFormat="1" applyAlignment="1">
      <alignment horizontal="center"/>
    </xf>
    <xf numFmtId="0" fontId="3" fillId="0" borderId="30" xfId="0" applyNumberFormat="1" applyFont="1" applyFill="1" applyBorder="1" applyAlignment="1">
      <alignment vertical="center" wrapText="1"/>
    </xf>
    <xf numFmtId="0" fontId="3" fillId="0" borderId="14" xfId="0" applyNumberFormat="1" applyFont="1" applyFill="1" applyBorder="1" applyAlignment="1">
      <alignment vertical="center" wrapText="1"/>
    </xf>
    <xf numFmtId="0" fontId="3" fillId="0" borderId="14" xfId="0" applyNumberFormat="1" applyFont="1" applyFill="1" applyBorder="1" applyAlignment="1">
      <alignment horizontal="center" vertical="center" wrapText="1"/>
    </xf>
    <xf numFmtId="0" fontId="3" fillId="0" borderId="33" xfId="0" applyNumberFormat="1" applyFont="1" applyFill="1" applyBorder="1" applyAlignment="1">
      <alignment horizontal="center" vertical="center" wrapText="1"/>
    </xf>
    <xf numFmtId="0" fontId="5" fillId="5" borderId="24" xfId="0" applyFont="1" applyFill="1" applyBorder="1" applyAlignment="1">
      <alignment horizontal="center" vertical="center"/>
    </xf>
    <xf numFmtId="0" fontId="2" fillId="0" borderId="23" xfId="0" applyFont="1" applyBorder="1" applyAlignment="1">
      <alignment horizontal="center" vertical="center"/>
    </xf>
    <xf numFmtId="0" fontId="0" fillId="2" borderId="13" xfId="0" applyFill="1" applyBorder="1" applyAlignment="1">
      <alignment vertical="center" wrapText="1"/>
    </xf>
    <xf numFmtId="0" fontId="3" fillId="2" borderId="17" xfId="0" applyFont="1" applyFill="1" applyBorder="1" applyAlignment="1">
      <alignment vertical="center" wrapText="1"/>
    </xf>
    <xf numFmtId="0" fontId="3" fillId="5" borderId="2"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0" fillId="4" borderId="39" xfId="0" applyFont="1" applyFill="1" applyBorder="1" applyAlignment="1">
      <alignment horizontal="left" vertical="center" wrapText="1"/>
    </xf>
    <xf numFmtId="0" fontId="0" fillId="4" borderId="36" xfId="0" applyFont="1" applyFill="1" applyBorder="1" applyAlignment="1">
      <alignment horizontal="left" vertical="center" wrapText="1"/>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10" fillId="4" borderId="57" xfId="0" applyFont="1" applyFill="1" applyBorder="1" applyAlignment="1">
      <alignment vertical="center" wrapText="1"/>
    </xf>
    <xf numFmtId="0" fontId="0" fillId="5" borderId="11"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4"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5" borderId="21" xfId="0" applyFont="1" applyFill="1" applyBorder="1" applyAlignment="1">
      <alignment horizontal="left" vertical="center" wrapText="1"/>
    </xf>
    <xf numFmtId="0" fontId="0" fillId="5"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3" borderId="10" xfId="0" applyFont="1" applyFill="1" applyBorder="1" applyAlignment="1">
      <alignment vertical="center" wrapText="1"/>
    </xf>
    <xf numFmtId="0" fontId="0" fillId="3" borderId="25" xfId="0" applyFont="1" applyFill="1" applyBorder="1" applyAlignment="1">
      <alignment horizontal="left" vertical="center" wrapText="1"/>
    </xf>
    <xf numFmtId="0" fontId="3" fillId="16" borderId="7" xfId="0" applyFont="1" applyFill="1" applyBorder="1" applyAlignment="1">
      <alignment vertical="center" wrapText="1"/>
    </xf>
    <xf numFmtId="0" fontId="3" fillId="16" borderId="8" xfId="0" applyFont="1" applyFill="1" applyBorder="1" applyAlignment="1">
      <alignment vertical="center" wrapText="1"/>
    </xf>
    <xf numFmtId="0" fontId="3" fillId="16" borderId="8"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6" borderId="1" xfId="0" applyFont="1" applyFill="1" applyBorder="1" applyAlignment="1">
      <alignment vertical="center" wrapText="1"/>
    </xf>
    <xf numFmtId="0" fontId="3" fillId="16" borderId="2" xfId="0" applyFont="1" applyFill="1" applyBorder="1" applyAlignment="1">
      <alignment vertical="center" wrapText="1"/>
    </xf>
    <xf numFmtId="0" fontId="3" fillId="16" borderId="2"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1" xfId="0" applyFont="1" applyFill="1" applyBorder="1" applyAlignment="1">
      <alignment horizontal="center" vertical="center" wrapText="1"/>
    </xf>
    <xf numFmtId="0" fontId="3" fillId="16" borderId="12" xfId="0" applyFont="1" applyFill="1" applyBorder="1" applyAlignment="1">
      <alignment horizontal="center" vertical="center" wrapText="1"/>
    </xf>
    <xf numFmtId="0" fontId="0" fillId="16" borderId="8" xfId="0" applyFont="1" applyFill="1" applyBorder="1" applyAlignment="1">
      <alignment vertical="center" wrapText="1"/>
    </xf>
    <xf numFmtId="0" fontId="0" fillId="16" borderId="8" xfId="0" applyFont="1" applyFill="1" applyBorder="1" applyAlignment="1">
      <alignment horizontal="center" vertical="center" wrapText="1"/>
    </xf>
    <xf numFmtId="0" fontId="0" fillId="16" borderId="0" xfId="0" applyFill="1"/>
    <xf numFmtId="0" fontId="3" fillId="20" borderId="7" xfId="0" applyFont="1" applyFill="1" applyBorder="1" applyAlignment="1">
      <alignment vertical="center" wrapText="1"/>
    </xf>
    <xf numFmtId="0" fontId="3" fillId="20" borderId="8" xfId="0" applyFont="1" applyFill="1" applyBorder="1" applyAlignment="1">
      <alignment vertical="center" wrapText="1"/>
    </xf>
    <xf numFmtId="0" fontId="0" fillId="20" borderId="8" xfId="0" applyFont="1" applyFill="1" applyBorder="1" applyAlignment="1">
      <alignment vertical="center" wrapText="1"/>
    </xf>
    <xf numFmtId="0" fontId="3" fillId="20" borderId="8" xfId="0" applyFont="1" applyFill="1" applyBorder="1" applyAlignment="1">
      <alignment horizontal="center" vertical="center" wrapText="1"/>
    </xf>
    <xf numFmtId="0" fontId="3" fillId="20" borderId="9" xfId="0" applyFont="1" applyFill="1" applyBorder="1" applyAlignment="1">
      <alignment horizontal="center" vertical="center" wrapText="1"/>
    </xf>
    <xf numFmtId="0" fontId="3" fillId="20" borderId="1" xfId="0" applyFont="1" applyFill="1" applyBorder="1" applyAlignment="1">
      <alignment vertical="center" wrapText="1"/>
    </xf>
    <xf numFmtId="0" fontId="3" fillId="20" borderId="2" xfId="0" applyFont="1" applyFill="1" applyBorder="1" applyAlignment="1">
      <alignment vertical="center" wrapText="1"/>
    </xf>
    <xf numFmtId="0" fontId="3" fillId="20" borderId="2"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20" borderId="10" xfId="0" applyFont="1" applyFill="1" applyBorder="1" applyAlignment="1">
      <alignment vertical="center" wrapText="1"/>
    </xf>
    <xf numFmtId="0" fontId="3" fillId="20" borderId="11" xfId="0" applyFont="1" applyFill="1" applyBorder="1" applyAlignment="1">
      <alignment vertical="center" wrapText="1"/>
    </xf>
    <xf numFmtId="0" fontId="3" fillId="20" borderId="11"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0" fillId="20" borderId="8" xfId="0" applyFont="1" applyFill="1" applyBorder="1" applyAlignment="1">
      <alignment horizontal="center" vertical="center" wrapText="1"/>
    </xf>
    <xf numFmtId="0" fontId="0" fillId="20" borderId="2" xfId="0" applyFont="1" applyFill="1" applyBorder="1" applyAlignment="1">
      <alignment vertical="center" wrapText="1"/>
    </xf>
    <xf numFmtId="0" fontId="0" fillId="20" borderId="11" xfId="0" applyFill="1" applyBorder="1" applyAlignment="1">
      <alignment vertical="center" wrapText="1"/>
    </xf>
    <xf numFmtId="0" fontId="0" fillId="20" borderId="11" xfId="0" applyFill="1" applyBorder="1" applyAlignment="1">
      <alignment horizontal="center" vertical="center" wrapText="1"/>
    </xf>
    <xf numFmtId="0" fontId="3" fillId="20" borderId="12" xfId="0" applyFont="1" applyFill="1" applyBorder="1" applyAlignment="1">
      <alignment horizontal="center" vertical="center" wrapText="1"/>
    </xf>
    <xf numFmtId="0" fontId="0" fillId="20" borderId="0" xfId="0" applyFill="1"/>
    <xf numFmtId="0" fontId="0" fillId="21" borderId="0" xfId="0" applyFill="1"/>
    <xf numFmtId="0" fontId="5" fillId="5" borderId="42" xfId="0" applyFont="1" applyFill="1" applyBorder="1" applyAlignment="1">
      <alignment horizontal="center" vertical="center" wrapText="1"/>
    </xf>
    <xf numFmtId="0" fontId="5" fillId="5" borderId="39" xfId="0" applyNumberFormat="1" applyFont="1" applyFill="1" applyBorder="1" applyAlignment="1">
      <alignment horizontal="left" vertical="top" wrapText="1"/>
    </xf>
    <xf numFmtId="0" fontId="5" fillId="5" borderId="24" xfId="0" applyFont="1" applyFill="1" applyBorder="1" applyAlignment="1">
      <alignment vertical="center"/>
    </xf>
    <xf numFmtId="0" fontId="5" fillId="5" borderId="25" xfId="0" applyFont="1" applyFill="1" applyBorder="1" applyAlignment="1">
      <alignment horizontal="center" vertical="center"/>
    </xf>
    <xf numFmtId="0" fontId="5" fillId="18" borderId="16" xfId="0" applyFont="1" applyFill="1" applyBorder="1" applyAlignment="1">
      <alignment horizontal="center" vertical="center" wrapText="1"/>
    </xf>
    <xf numFmtId="0" fontId="5" fillId="18" borderId="13" xfId="0" applyFont="1" applyFill="1" applyBorder="1" applyAlignment="1">
      <alignment horizontal="center" vertical="center"/>
    </xf>
    <xf numFmtId="0" fontId="5" fillId="18"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8" borderId="18"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11" borderId="13" xfId="0" applyFont="1" applyFill="1" applyBorder="1" applyAlignment="1">
      <alignment horizontal="center" vertical="center"/>
    </xf>
    <xf numFmtId="0" fontId="5" fillId="0" borderId="13" xfId="0" applyFont="1" applyFill="1" applyBorder="1" applyAlignment="1">
      <alignment horizontal="center" vertical="center"/>
    </xf>
    <xf numFmtId="2" fontId="5" fillId="11" borderId="17" xfId="0" applyNumberFormat="1" applyFont="1" applyFill="1" applyBorder="1" applyAlignment="1">
      <alignment horizontal="center" vertical="center"/>
    </xf>
    <xf numFmtId="0" fontId="5" fillId="8" borderId="18"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7" fillId="18" borderId="13" xfId="0" applyFont="1" applyFill="1" applyBorder="1" applyAlignment="1">
      <alignment horizontal="center" vertical="center"/>
    </xf>
    <xf numFmtId="2" fontId="7" fillId="18" borderId="17" xfId="0" applyNumberFormat="1" applyFont="1" applyFill="1" applyBorder="1" applyAlignment="1">
      <alignment horizontal="center" vertical="center"/>
    </xf>
    <xf numFmtId="0" fontId="2" fillId="16" borderId="2" xfId="0"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xf numFmtId="0" fontId="5" fillId="11" borderId="24" xfId="0" applyFont="1" applyFill="1" applyBorder="1" applyAlignment="1">
      <alignment horizontal="center" vertical="center" wrapText="1"/>
    </xf>
    <xf numFmtId="0" fontId="5" fillId="11" borderId="8" xfId="0" applyFont="1" applyFill="1" applyBorder="1" applyAlignment="1">
      <alignment horizontal="center" vertical="center"/>
    </xf>
    <xf numFmtId="0" fontId="5" fillId="11" borderId="11" xfId="0" applyFont="1" applyFill="1" applyBorder="1" applyAlignment="1">
      <alignment horizontal="center" vertical="center"/>
    </xf>
    <xf numFmtId="0" fontId="0" fillId="2" borderId="8"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3" fillId="3" borderId="11" xfId="0" applyFont="1" applyFill="1" applyBorder="1" applyAlignment="1">
      <alignment horizontal="center" vertical="center" wrapText="1"/>
    </xf>
    <xf numFmtId="0" fontId="5" fillId="11" borderId="13" xfId="0" applyFont="1" applyFill="1" applyBorder="1" applyAlignment="1">
      <alignment horizontal="center" vertical="center"/>
    </xf>
    <xf numFmtId="0" fontId="5" fillId="0" borderId="13" xfId="0" applyFont="1" applyFill="1" applyBorder="1" applyAlignment="1">
      <alignment horizontal="center" vertical="center"/>
    </xf>
    <xf numFmtId="0" fontId="5" fillId="11" borderId="13" xfId="0" applyFont="1" applyFill="1" applyBorder="1" applyAlignment="1">
      <alignment horizontal="left" vertical="center"/>
    </xf>
    <xf numFmtId="0" fontId="5" fillId="11" borderId="13" xfId="0" applyFont="1" applyFill="1" applyBorder="1" applyAlignment="1">
      <alignment horizontal="center" vertical="center" wrapText="1"/>
    </xf>
    <xf numFmtId="0" fontId="2" fillId="2" borderId="1" xfId="0" applyFont="1" applyFill="1" applyBorder="1" applyAlignment="1">
      <alignment vertical="center" wrapText="1"/>
    </xf>
    <xf numFmtId="0" fontId="5" fillId="18" borderId="13" xfId="0" applyFont="1" applyFill="1" applyBorder="1" applyAlignment="1">
      <alignment horizontal="center" vertical="center" wrapText="1"/>
    </xf>
    <xf numFmtId="0" fontId="5" fillId="5" borderId="13" xfId="0" applyFont="1" applyFill="1" applyBorder="1" applyAlignment="1">
      <alignment horizontal="left" vertical="center"/>
    </xf>
    <xf numFmtId="0" fontId="5" fillId="0" borderId="2" xfId="0" applyNumberFormat="1" applyFont="1" applyFill="1" applyBorder="1" applyAlignment="1">
      <alignment vertical="top" wrapText="1"/>
    </xf>
    <xf numFmtId="0" fontId="29" fillId="0" borderId="13" xfId="0" applyFont="1" applyFill="1" applyBorder="1" applyAlignment="1">
      <alignment vertical="center"/>
    </xf>
    <xf numFmtId="0" fontId="0" fillId="3" borderId="9" xfId="0" applyFont="1" applyFill="1" applyBorder="1" applyAlignment="1">
      <alignment horizontal="left" vertical="center" wrapText="1"/>
    </xf>
    <xf numFmtId="0" fontId="12" fillId="22" borderId="1" xfId="0" applyFont="1" applyFill="1" applyBorder="1" applyAlignment="1">
      <alignment horizontal="center" vertical="center" wrapText="1"/>
    </xf>
    <xf numFmtId="0" fontId="5" fillId="11" borderId="8" xfId="0" applyFont="1" applyFill="1" applyBorder="1" applyAlignment="1">
      <alignment horizontal="center" vertical="center"/>
    </xf>
    <xf numFmtId="0" fontId="7" fillId="8" borderId="8" xfId="0" applyFont="1" applyFill="1" applyBorder="1" applyAlignment="1">
      <alignment horizontal="center" vertical="center"/>
    </xf>
    <xf numFmtId="0" fontId="5" fillId="11" borderId="8" xfId="0" applyFont="1" applyFill="1" applyBorder="1" applyAlignment="1">
      <alignment horizontal="left" vertical="center"/>
    </xf>
    <xf numFmtId="0" fontId="5" fillId="0" borderId="13" xfId="0" applyFont="1" applyFill="1" applyBorder="1" applyAlignment="1">
      <alignment horizontal="center" vertical="center"/>
    </xf>
    <xf numFmtId="0" fontId="5" fillId="11" borderId="18" xfId="0" applyFont="1" applyFill="1" applyBorder="1" applyAlignment="1">
      <alignment vertical="center"/>
    </xf>
    <xf numFmtId="0" fontId="5" fillId="11" borderId="24" xfId="0" applyFont="1" applyFill="1" applyBorder="1" applyAlignment="1">
      <alignment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1" fillId="2" borderId="2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1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0" fillId="17" borderId="32" xfId="0" applyFill="1" applyBorder="1" applyAlignment="1">
      <alignment horizontal="center" vertical="center" wrapText="1"/>
    </xf>
    <xf numFmtId="0" fontId="0" fillId="17" borderId="35" xfId="0" applyFill="1" applyBorder="1" applyAlignment="1">
      <alignment horizontal="center" vertical="center" wrapText="1"/>
    </xf>
    <xf numFmtId="0" fontId="0" fillId="17" borderId="50" xfId="0" applyFill="1" applyBorder="1" applyAlignment="1">
      <alignment horizontal="center" vertical="center" wrapText="1"/>
    </xf>
    <xf numFmtId="0" fontId="0" fillId="0" borderId="19" xfId="0" applyNumberFormat="1" applyBorder="1" applyAlignment="1">
      <alignment horizontal="center"/>
    </xf>
    <xf numFmtId="0" fontId="7" fillId="11" borderId="18" xfId="0" applyFont="1" applyFill="1" applyBorder="1" applyAlignment="1">
      <alignment horizontal="center" vertical="center" wrapText="1"/>
    </xf>
    <xf numFmtId="0" fontId="7" fillId="11" borderId="24" xfId="0" applyFont="1" applyFill="1" applyBorder="1" applyAlignment="1">
      <alignment horizontal="center" vertical="center" wrapText="1"/>
    </xf>
    <xf numFmtId="2" fontId="7" fillId="11" borderId="48" xfId="0" applyNumberFormat="1" applyFont="1" applyFill="1" applyBorder="1" applyAlignment="1">
      <alignment horizontal="center" vertical="center"/>
    </xf>
    <xf numFmtId="2" fontId="7" fillId="11" borderId="25" xfId="0" applyNumberFormat="1" applyFont="1" applyFill="1" applyBorder="1" applyAlignment="1">
      <alignment horizontal="center" vertical="center"/>
    </xf>
    <xf numFmtId="0" fontId="5" fillId="11" borderId="7" xfId="0" applyFont="1" applyFill="1" applyBorder="1" applyAlignment="1">
      <alignment horizontal="center" vertical="center"/>
    </xf>
    <xf numFmtId="0" fontId="5" fillId="11" borderId="10"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19"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1" borderId="8" xfId="0" applyFont="1" applyFill="1" applyBorder="1" applyAlignment="1">
      <alignment horizontal="left" vertical="center" wrapText="1"/>
    </xf>
    <xf numFmtId="0" fontId="5" fillId="11" borderId="11" xfId="0" applyFont="1" applyFill="1" applyBorder="1" applyAlignment="1">
      <alignment horizontal="left" vertical="center" wrapText="1"/>
    </xf>
    <xf numFmtId="0" fontId="5" fillId="11" borderId="18" xfId="0" applyFont="1" applyFill="1" applyBorder="1" applyAlignment="1">
      <alignment horizontal="center" vertical="center"/>
    </xf>
    <xf numFmtId="0" fontId="5" fillId="11" borderId="2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11" xfId="0" applyFont="1" applyFill="1" applyBorder="1" applyAlignment="1">
      <alignment horizontal="center" vertical="center"/>
    </xf>
    <xf numFmtId="2" fontId="7" fillId="2" borderId="28" xfId="0" applyNumberFormat="1" applyFont="1" applyFill="1" applyBorder="1" applyAlignment="1">
      <alignment horizontal="center" vertical="center"/>
    </xf>
    <xf numFmtId="2" fontId="7" fillId="2" borderId="33" xfId="0" applyNumberFormat="1" applyFont="1" applyFill="1" applyBorder="1" applyAlignment="1">
      <alignment horizontal="center" vertical="center"/>
    </xf>
    <xf numFmtId="0" fontId="5" fillId="11" borderId="18"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14" xfId="0" applyFont="1" applyFill="1" applyBorder="1" applyAlignment="1">
      <alignment horizontal="center" vertical="center"/>
    </xf>
    <xf numFmtId="0" fontId="5" fillId="2" borderId="19" xfId="0" applyFont="1" applyFill="1" applyBorder="1" applyAlignment="1">
      <alignment horizontal="center"/>
    </xf>
    <xf numFmtId="0" fontId="5" fillId="2" borderId="14" xfId="0" applyFont="1" applyFill="1" applyBorder="1" applyAlignment="1">
      <alignment horizontal="center"/>
    </xf>
    <xf numFmtId="0" fontId="5" fillId="19" borderId="18" xfId="0" applyFont="1" applyFill="1" applyBorder="1" applyAlignment="1">
      <alignment horizontal="center" vertical="center" wrapText="1"/>
    </xf>
    <xf numFmtId="0" fontId="5" fillId="19" borderId="24"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9" borderId="18" xfId="0" applyFont="1" applyFill="1" applyBorder="1" applyAlignment="1">
      <alignment horizontal="center" vertical="center"/>
    </xf>
    <xf numFmtId="0" fontId="5" fillId="19" borderId="24" xfId="0" applyFont="1" applyFill="1" applyBorder="1" applyAlignment="1">
      <alignment horizontal="center" vertical="center"/>
    </xf>
    <xf numFmtId="0" fontId="5" fillId="19" borderId="13" xfId="0" applyFont="1" applyFill="1" applyBorder="1" applyAlignment="1">
      <alignment horizontal="center" vertical="center"/>
    </xf>
    <xf numFmtId="0" fontId="7" fillId="19" borderId="13" xfId="0" applyFont="1" applyFill="1" applyBorder="1" applyAlignment="1">
      <alignment horizontal="center" vertical="center"/>
    </xf>
    <xf numFmtId="0" fontId="5" fillId="19" borderId="16" xfId="0" applyFont="1" applyFill="1" applyBorder="1" applyAlignment="1">
      <alignment horizontal="center" vertical="center"/>
    </xf>
    <xf numFmtId="0" fontId="5" fillId="19" borderId="13" xfId="0" applyFont="1" applyFill="1" applyBorder="1" applyAlignment="1">
      <alignment horizontal="left" vertical="center" wrapText="1"/>
    </xf>
    <xf numFmtId="0" fontId="5" fillId="8" borderId="7"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8"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8"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7" fillId="8" borderId="18" xfId="0" applyFont="1" applyFill="1" applyBorder="1" applyAlignment="1">
      <alignment horizontal="center" vertical="center"/>
    </xf>
    <xf numFmtId="0" fontId="7" fillId="8" borderId="24"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2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35"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7" fillId="0" borderId="18"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2" fontId="5" fillId="11" borderId="48" xfId="0" applyNumberFormat="1" applyFont="1" applyFill="1" applyBorder="1" applyAlignment="1">
      <alignment horizontal="center" vertical="center"/>
    </xf>
    <xf numFmtId="2" fontId="5" fillId="11" borderId="25" xfId="0" applyNumberFormat="1" applyFont="1" applyFill="1" applyBorder="1" applyAlignment="1">
      <alignment horizontal="center" vertical="center"/>
    </xf>
    <xf numFmtId="0" fontId="8" fillId="3" borderId="5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8"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11" borderId="18" xfId="0" applyFont="1" applyFill="1" applyBorder="1" applyAlignment="1">
      <alignment horizontal="left" vertical="center" wrapText="1"/>
    </xf>
    <xf numFmtId="0" fontId="5" fillId="11" borderId="3" xfId="0" applyFont="1" applyFill="1" applyBorder="1" applyAlignment="1">
      <alignment horizontal="left" vertical="center" wrapText="1"/>
    </xf>
    <xf numFmtId="0" fontId="5" fillId="11" borderId="24" xfId="0" applyFont="1" applyFill="1" applyBorder="1" applyAlignment="1">
      <alignment horizontal="left" vertical="center" wrapText="1"/>
    </xf>
    <xf numFmtId="0" fontId="5" fillId="8" borderId="3" xfId="0" applyFont="1" applyFill="1" applyBorder="1" applyAlignment="1">
      <alignment horizontal="center" vertical="center"/>
    </xf>
    <xf numFmtId="0" fontId="5" fillId="11" borderId="41" xfId="0" applyFont="1" applyFill="1" applyBorder="1" applyAlignment="1">
      <alignment horizontal="center" vertical="center"/>
    </xf>
    <xf numFmtId="0" fontId="5" fillId="11" borderId="38" xfId="0" applyFont="1" applyFill="1" applyBorder="1" applyAlignment="1">
      <alignment horizontal="center" vertical="center"/>
    </xf>
    <xf numFmtId="0" fontId="5" fillId="11" borderId="42" xfId="0" applyFont="1" applyFill="1" applyBorder="1" applyAlignment="1">
      <alignment horizontal="center" vertical="center"/>
    </xf>
    <xf numFmtId="0" fontId="5" fillId="11" borderId="3" xfId="0" applyFont="1" applyFill="1" applyBorder="1" applyAlignment="1">
      <alignment horizontal="center" vertical="center"/>
    </xf>
    <xf numFmtId="0" fontId="5" fillId="8" borderId="38"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4" xfId="0" applyFont="1" applyFill="1" applyBorder="1" applyAlignment="1">
      <alignment horizontal="center" vertical="center"/>
    </xf>
    <xf numFmtId="2" fontId="7" fillId="0" borderId="48" xfId="0" applyNumberFormat="1" applyFont="1" applyFill="1" applyBorder="1" applyAlignment="1">
      <alignment horizontal="center" vertical="center"/>
    </xf>
    <xf numFmtId="2" fontId="7" fillId="0" borderId="25" xfId="0" applyNumberFormat="1" applyFont="1" applyFill="1" applyBorder="1" applyAlignment="1">
      <alignment horizontal="center" vertical="center"/>
    </xf>
    <xf numFmtId="0" fontId="7" fillId="19" borderId="18" xfId="0" applyFont="1" applyFill="1" applyBorder="1" applyAlignment="1">
      <alignment horizontal="left" vertical="center" wrapText="1"/>
    </xf>
    <xf numFmtId="0" fontId="7" fillId="19" borderId="24" xfId="0" applyFont="1" applyFill="1" applyBorder="1" applyAlignment="1">
      <alignment horizontal="left" vertical="center" wrapText="1"/>
    </xf>
    <xf numFmtId="0" fontId="7" fillId="19" borderId="18" xfId="0" applyFont="1" applyFill="1" applyBorder="1" applyAlignment="1">
      <alignment horizontal="center" vertical="center"/>
    </xf>
    <xf numFmtId="0" fontId="7" fillId="19" borderId="24" xfId="0" applyFont="1" applyFill="1" applyBorder="1" applyAlignment="1">
      <alignment horizontal="center" vertical="center"/>
    </xf>
    <xf numFmtId="2" fontId="7" fillId="19" borderId="48" xfId="0" applyNumberFormat="1" applyFont="1" applyFill="1" applyBorder="1" applyAlignment="1">
      <alignment horizontal="center" vertical="center"/>
    </xf>
    <xf numFmtId="2" fontId="7" fillId="19" borderId="25" xfId="0" applyNumberFormat="1" applyFont="1" applyFill="1" applyBorder="1" applyAlignment="1">
      <alignment horizontal="center" vertical="center"/>
    </xf>
    <xf numFmtId="2" fontId="7" fillId="8" borderId="48" xfId="0" applyNumberFormat="1" applyFont="1" applyFill="1" applyBorder="1" applyAlignment="1">
      <alignment horizontal="center" vertical="center"/>
    </xf>
    <xf numFmtId="2" fontId="7" fillId="8" borderId="25" xfId="0" applyNumberFormat="1"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2" fillId="0" borderId="26" xfId="0" applyFont="1" applyBorder="1" applyAlignment="1">
      <alignment horizontal="center"/>
    </xf>
    <xf numFmtId="0" fontId="2" fillId="0" borderId="19" xfId="0" applyFont="1" applyBorder="1" applyAlignment="1">
      <alignment horizontal="center"/>
    </xf>
    <xf numFmtId="0" fontId="2" fillId="0" borderId="28" xfId="0" applyFont="1" applyBorder="1" applyAlignment="1">
      <alignment horizont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 fillId="3" borderId="41" xfId="0" applyFont="1" applyFill="1" applyBorder="1" applyAlignment="1">
      <alignment horizontal="center"/>
    </xf>
    <xf numFmtId="0" fontId="2" fillId="3" borderId="13" xfId="0" applyFont="1" applyFill="1" applyBorder="1" applyAlignment="1">
      <alignment horizontal="center"/>
    </xf>
    <xf numFmtId="0" fontId="2" fillId="3" borderId="17" xfId="0" applyFont="1" applyFill="1" applyBorder="1" applyAlignment="1">
      <alignment horizontal="center"/>
    </xf>
    <xf numFmtId="0" fontId="2" fillId="3" borderId="27" xfId="0" applyFont="1" applyFill="1" applyBorder="1" applyAlignment="1">
      <alignment horizontal="center" vertical="center" textRotation="90" wrapText="1"/>
    </xf>
    <xf numFmtId="0" fontId="2" fillId="3" borderId="29" xfId="0" applyFont="1" applyFill="1" applyBorder="1" applyAlignment="1">
      <alignment horizontal="center" vertical="center" textRotation="90" wrapText="1"/>
    </xf>
    <xf numFmtId="0" fontId="2" fillId="3" borderId="31" xfId="0" applyFont="1" applyFill="1" applyBorder="1" applyAlignment="1">
      <alignment horizontal="center" vertical="center" textRotation="90" wrapText="1"/>
    </xf>
    <xf numFmtId="0" fontId="3" fillId="4" borderId="53"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4" borderId="41"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3" fillId="4" borderId="53"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5" borderId="43" xfId="0" applyFont="1" applyFill="1" applyBorder="1" applyAlignment="1">
      <alignment horizontal="left" vertical="center" wrapText="1"/>
    </xf>
    <xf numFmtId="0" fontId="3" fillId="5" borderId="44" xfId="0" applyFont="1" applyFill="1" applyBorder="1" applyAlignment="1">
      <alignment horizontal="left" vertical="center" wrapText="1"/>
    </xf>
    <xf numFmtId="0" fontId="3" fillId="5" borderId="45" xfId="0" applyFont="1" applyFill="1" applyBorder="1" applyAlignment="1">
      <alignment horizontal="left"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9" fillId="0" borderId="5"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2" fillId="4" borderId="41" xfId="0" applyFont="1" applyFill="1" applyBorder="1" applyAlignment="1">
      <alignment horizontal="center"/>
    </xf>
    <xf numFmtId="0" fontId="2" fillId="4" borderId="18" xfId="0" applyFont="1" applyFill="1" applyBorder="1" applyAlignment="1">
      <alignment horizontal="center"/>
    </xf>
    <xf numFmtId="0" fontId="2" fillId="4" borderId="48" xfId="0" applyFont="1" applyFill="1" applyBorder="1" applyAlignment="1">
      <alignment horizontal="center"/>
    </xf>
    <xf numFmtId="0" fontId="2" fillId="4" borderId="27" xfId="0" applyFont="1" applyFill="1" applyBorder="1" applyAlignment="1">
      <alignment horizontal="center" vertical="center" textRotation="90" wrapText="1"/>
    </xf>
    <xf numFmtId="0" fontId="2" fillId="4" borderId="29" xfId="0" applyFont="1" applyFill="1" applyBorder="1" applyAlignment="1">
      <alignment horizontal="center" vertical="center" textRotation="90" wrapText="1"/>
    </xf>
    <xf numFmtId="0" fontId="2" fillId="4" borderId="31" xfId="0" applyFont="1" applyFill="1" applyBorder="1" applyAlignment="1">
      <alignment horizontal="center" vertical="center" textRotation="90" wrapText="1"/>
    </xf>
    <xf numFmtId="0" fontId="2" fillId="2" borderId="49" xfId="0" applyFont="1" applyFill="1" applyBorder="1" applyAlignment="1">
      <alignment horizontal="center" vertical="center" textRotation="90" wrapText="1"/>
    </xf>
    <xf numFmtId="0" fontId="2" fillId="2" borderId="54" xfId="0" applyFont="1" applyFill="1" applyBorder="1" applyAlignment="1">
      <alignment horizontal="center" vertical="center" textRotation="90" wrapText="1"/>
    </xf>
    <xf numFmtId="0" fontId="2" fillId="2" borderId="55" xfId="0" applyFont="1" applyFill="1" applyBorder="1" applyAlignment="1">
      <alignment horizontal="center" vertical="center" textRotation="90" wrapText="1"/>
    </xf>
    <xf numFmtId="0" fontId="0" fillId="2" borderId="1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16" xfId="0" applyFont="1" applyFill="1" applyBorder="1" applyAlignment="1">
      <alignment horizontal="center"/>
    </xf>
    <xf numFmtId="0" fontId="2" fillId="2" borderId="13" xfId="0" applyFont="1" applyFill="1" applyBorder="1" applyAlignment="1">
      <alignment horizontal="center"/>
    </xf>
    <xf numFmtId="0" fontId="2" fillId="2" borderId="17" xfId="0" applyFont="1" applyFill="1" applyBorder="1" applyAlignment="1">
      <alignment horizontal="center"/>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1" fillId="4" borderId="3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6" fillId="0" borderId="32" xfId="0" quotePrefix="1" applyFont="1" applyBorder="1" applyAlignment="1">
      <alignment horizontal="center" vertical="center" wrapText="1"/>
    </xf>
    <xf numFmtId="0" fontId="16" fillId="0" borderId="35" xfId="0" quotePrefix="1" applyFont="1" applyBorder="1" applyAlignment="1">
      <alignment horizontal="center" vertical="center" wrapText="1"/>
    </xf>
    <xf numFmtId="0" fontId="16" fillId="0" borderId="50" xfId="0" quotePrefix="1" applyFont="1" applyBorder="1" applyAlignment="1">
      <alignment horizontal="center" vertical="center" wrapText="1"/>
    </xf>
    <xf numFmtId="0" fontId="16" fillId="0" borderId="32"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0" xfId="0" applyFont="1" applyBorder="1" applyAlignment="1">
      <alignment horizontal="center" vertical="center" wrapText="1"/>
    </xf>
    <xf numFmtId="0" fontId="14" fillId="0" borderId="7" xfId="0" applyFont="1" applyFill="1" applyBorder="1" applyAlignment="1">
      <alignment horizontal="center" vertical="center" textRotation="90"/>
    </xf>
    <xf numFmtId="0" fontId="14" fillId="0" borderId="1" xfId="0" applyFont="1" applyFill="1" applyBorder="1" applyAlignment="1">
      <alignment horizontal="center" vertical="center" textRotation="90"/>
    </xf>
    <xf numFmtId="0" fontId="14" fillId="0" borderId="10" xfId="0" applyFont="1" applyFill="1" applyBorder="1" applyAlignment="1">
      <alignment horizontal="center" vertical="center" textRotation="90"/>
    </xf>
    <xf numFmtId="0" fontId="14" fillId="0" borderId="9" xfId="0" applyFont="1" applyFill="1" applyBorder="1" applyAlignment="1">
      <alignment horizontal="center" vertical="center" textRotation="90"/>
    </xf>
    <xf numFmtId="0" fontId="14" fillId="0" borderId="4" xfId="0" applyFont="1" applyFill="1" applyBorder="1" applyAlignment="1">
      <alignment horizontal="center" vertical="center" textRotation="90"/>
    </xf>
    <xf numFmtId="0" fontId="14" fillId="0" borderId="12" xfId="0" applyFont="1" applyFill="1" applyBorder="1" applyAlignment="1">
      <alignment horizontal="center" vertical="center" textRotation="90"/>
    </xf>
    <xf numFmtId="0" fontId="14" fillId="0" borderId="7" xfId="0" applyFont="1" applyBorder="1" applyAlignment="1">
      <alignment horizontal="center" vertical="center" textRotation="90"/>
    </xf>
    <xf numFmtId="0" fontId="14" fillId="0" borderId="1" xfId="0" applyFont="1" applyBorder="1" applyAlignment="1">
      <alignment horizontal="center" vertical="center" textRotation="90"/>
    </xf>
    <xf numFmtId="0" fontId="14" fillId="0" borderId="10" xfId="0" applyFont="1" applyBorder="1" applyAlignment="1">
      <alignment horizontal="center" vertical="center" textRotation="90"/>
    </xf>
    <xf numFmtId="0" fontId="14" fillId="0" borderId="9" xfId="0" applyFont="1" applyBorder="1" applyAlignment="1">
      <alignment horizontal="center" vertical="center" textRotation="90"/>
    </xf>
    <xf numFmtId="0" fontId="12" fillId="0" borderId="4" xfId="0" applyFont="1" applyBorder="1"/>
    <xf numFmtId="0" fontId="14" fillId="0" borderId="4" xfId="0" applyFont="1" applyBorder="1" applyAlignment="1">
      <alignment horizontal="center" vertical="center" textRotation="90"/>
    </xf>
    <xf numFmtId="0" fontId="14" fillId="0" borderId="12" xfId="0" applyFont="1" applyBorder="1" applyAlignment="1">
      <alignment horizontal="center" vertical="center" textRotation="90"/>
    </xf>
    <xf numFmtId="0" fontId="5" fillId="11" borderId="1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11" xfId="0" applyFont="1" applyFill="1" applyBorder="1" applyAlignment="1">
      <alignment horizontal="left" vertical="center"/>
    </xf>
    <xf numFmtId="0" fontId="5" fillId="0" borderId="18"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13" xfId="0" applyFont="1" applyFill="1" applyBorder="1" applyAlignment="1">
      <alignment horizontal="center" vertical="center"/>
    </xf>
    <xf numFmtId="0" fontId="5" fillId="8" borderId="41"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11" borderId="11" xfId="0" applyFont="1" applyFill="1" applyBorder="1" applyAlignment="1">
      <alignment horizontal="left" vertical="center"/>
    </xf>
    <xf numFmtId="0" fontId="5" fillId="0" borderId="38" xfId="0" applyFont="1" applyFill="1" applyBorder="1" applyAlignment="1">
      <alignment horizontal="center" vertical="center"/>
    </xf>
    <xf numFmtId="0" fontId="7" fillId="0" borderId="13" xfId="0" applyFont="1" applyFill="1" applyBorder="1" applyAlignment="1">
      <alignment horizontal="center" vertical="center"/>
    </xf>
    <xf numFmtId="2" fontId="7" fillId="0" borderId="17" xfId="0" applyNumberFormat="1" applyFont="1" applyFill="1" applyBorder="1" applyAlignment="1">
      <alignment horizontal="center" vertical="center"/>
    </xf>
    <xf numFmtId="0" fontId="7" fillId="0" borderId="13" xfId="0" applyFont="1" applyFill="1" applyBorder="1" applyAlignment="1">
      <alignment horizontal="left" vertical="center"/>
    </xf>
    <xf numFmtId="0" fontId="5" fillId="0" borderId="13"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16" xfId="0" applyFont="1" applyFill="1" applyBorder="1" applyAlignment="1">
      <alignment horizontal="center" vertical="center"/>
    </xf>
    <xf numFmtId="0" fontId="5" fillId="11" borderId="16" xfId="0" applyFont="1" applyFill="1" applyBorder="1" applyAlignment="1">
      <alignment horizontal="center" vertical="center"/>
    </xf>
    <xf numFmtId="2" fontId="5" fillId="11" borderId="17" xfId="0" applyNumberFormat="1" applyFont="1" applyFill="1" applyBorder="1" applyAlignment="1">
      <alignment horizontal="center" vertical="center"/>
    </xf>
    <xf numFmtId="0" fontId="5" fillId="11" borderId="13" xfId="0" applyFont="1" applyFill="1" applyBorder="1" applyAlignment="1">
      <alignment horizontal="left" vertical="center" wrapText="1"/>
    </xf>
    <xf numFmtId="0" fontId="5" fillId="11" borderId="13" xfId="0" applyFont="1" applyFill="1" applyBorder="1" applyAlignment="1">
      <alignment horizontal="left" vertical="center"/>
    </xf>
    <xf numFmtId="0" fontId="5" fillId="11" borderId="13" xfId="0" applyFont="1" applyFill="1" applyBorder="1" applyAlignment="1">
      <alignment horizontal="center" vertical="center" wrapText="1"/>
    </xf>
    <xf numFmtId="0" fontId="7" fillId="0" borderId="15" xfId="0" applyFont="1" applyFill="1" applyBorder="1" applyAlignment="1">
      <alignment horizontal="center" vertical="center"/>
    </xf>
    <xf numFmtId="0" fontId="5" fillId="0" borderId="15" xfId="0" applyFont="1" applyFill="1" applyBorder="1" applyAlignment="1">
      <alignment horizontal="center"/>
    </xf>
    <xf numFmtId="2" fontId="7" fillId="0" borderId="15" xfId="0" applyNumberFormat="1" applyFont="1" applyFill="1" applyBorder="1" applyAlignment="1">
      <alignment horizontal="center" vertical="center"/>
    </xf>
    <xf numFmtId="0" fontId="7" fillId="2" borderId="15" xfId="0" applyFont="1" applyFill="1" applyBorder="1" applyAlignment="1">
      <alignment horizontal="center" vertical="center"/>
    </xf>
    <xf numFmtId="2" fontId="7" fillId="2" borderId="15" xfId="0" applyNumberFormat="1" applyFont="1" applyFill="1" applyBorder="1" applyAlignment="1">
      <alignment horizontal="center" vertical="center"/>
    </xf>
    <xf numFmtId="0" fontId="7" fillId="2" borderId="26" xfId="0" applyFont="1" applyFill="1" applyBorder="1" applyAlignment="1">
      <alignment horizontal="right" vertical="center"/>
    </xf>
    <xf numFmtId="0" fontId="7" fillId="2" borderId="19" xfId="0" applyFont="1" applyFill="1" applyBorder="1" applyAlignment="1">
      <alignment horizontal="right" vertical="center"/>
    </xf>
    <xf numFmtId="0" fontId="7" fillId="2" borderId="28" xfId="0" applyFont="1" applyFill="1" applyBorder="1" applyAlignment="1">
      <alignment horizontal="right" vertical="center"/>
    </xf>
    <xf numFmtId="0" fontId="7" fillId="2" borderId="30"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33" xfId="0" applyFont="1" applyFill="1" applyBorder="1" applyAlignment="1">
      <alignment horizontal="right" vertical="center"/>
    </xf>
    <xf numFmtId="0" fontId="7" fillId="5" borderId="15" xfId="0" applyFont="1" applyFill="1" applyBorder="1" applyAlignment="1">
      <alignment horizontal="center" vertical="center"/>
    </xf>
    <xf numFmtId="0" fontId="7" fillId="2" borderId="26" xfId="0" applyFont="1" applyFill="1" applyBorder="1" applyAlignment="1">
      <alignment horizontal="right" vertical="center" wrapText="1"/>
    </xf>
    <xf numFmtId="0" fontId="7" fillId="2" borderId="19" xfId="0" applyFont="1" applyFill="1" applyBorder="1" applyAlignment="1">
      <alignment horizontal="right" vertical="center" wrapText="1"/>
    </xf>
    <xf numFmtId="0" fontId="7" fillId="2" borderId="28" xfId="0" applyFont="1" applyFill="1" applyBorder="1" applyAlignment="1">
      <alignment horizontal="right" vertical="center" wrapText="1"/>
    </xf>
    <xf numFmtId="0" fontId="7" fillId="2" borderId="30" xfId="0" applyFont="1" applyFill="1" applyBorder="1" applyAlignment="1">
      <alignment horizontal="right" vertical="center" wrapText="1"/>
    </xf>
    <xf numFmtId="0" fontId="7" fillId="2" borderId="14" xfId="0" applyFont="1" applyFill="1" applyBorder="1" applyAlignment="1">
      <alignment horizontal="right" vertical="center" wrapText="1"/>
    </xf>
    <xf numFmtId="0" fontId="7" fillId="2" borderId="33" xfId="0" applyFont="1" applyFill="1" applyBorder="1" applyAlignment="1">
      <alignment horizontal="right" vertical="center" wrapText="1"/>
    </xf>
    <xf numFmtId="0" fontId="5" fillId="8" borderId="13" xfId="0" applyFont="1" applyFill="1" applyBorder="1" applyAlignment="1">
      <alignment horizontal="left" vertical="center" wrapText="1"/>
    </xf>
    <xf numFmtId="0" fontId="5" fillId="8" borderId="13" xfId="0" applyFont="1" applyFill="1" applyBorder="1" applyAlignment="1">
      <alignment horizontal="left" vertical="center"/>
    </xf>
    <xf numFmtId="0" fontId="7" fillId="5" borderId="26"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7" fillId="5" borderId="28" xfId="0" applyFont="1" applyFill="1" applyBorder="1" applyAlignment="1">
      <alignment horizontal="right" vertical="center" wrapText="1"/>
    </xf>
    <xf numFmtId="0" fontId="7" fillId="5" borderId="30" xfId="0" applyFont="1" applyFill="1" applyBorder="1" applyAlignment="1">
      <alignment horizontal="right" vertical="center" wrapText="1"/>
    </xf>
    <xf numFmtId="0" fontId="7" fillId="5" borderId="14" xfId="0" applyFont="1" applyFill="1" applyBorder="1" applyAlignment="1">
      <alignment horizontal="right" vertical="center" wrapText="1"/>
    </xf>
    <xf numFmtId="0" fontId="7" fillId="5" borderId="33" xfId="0" applyFont="1" applyFill="1" applyBorder="1" applyAlignment="1">
      <alignment horizontal="right" vertical="center" wrapText="1"/>
    </xf>
    <xf numFmtId="0" fontId="1" fillId="4" borderId="56"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7" fillId="11" borderId="13" xfId="0" applyFont="1" applyFill="1" applyBorder="1" applyAlignment="1">
      <alignment horizontal="left" vertical="center" wrapText="1"/>
    </xf>
    <xf numFmtId="0" fontId="7" fillId="11" borderId="13" xfId="0" applyFont="1" applyFill="1" applyBorder="1" applyAlignment="1">
      <alignment horizontal="center" vertical="center"/>
    </xf>
    <xf numFmtId="2" fontId="7" fillId="11" borderId="17" xfId="0" applyNumberFormat="1" applyFont="1" applyFill="1" applyBorder="1" applyAlignment="1">
      <alignment horizontal="center" vertical="center"/>
    </xf>
    <xf numFmtId="0" fontId="7" fillId="0" borderId="18" xfId="0" applyFont="1" applyFill="1" applyBorder="1" applyAlignment="1">
      <alignment horizontal="left" vertical="center"/>
    </xf>
    <xf numFmtId="0" fontId="7" fillId="0" borderId="24" xfId="0" applyFont="1" applyFill="1" applyBorder="1" applyAlignment="1">
      <alignment horizontal="left" vertical="center"/>
    </xf>
    <xf numFmtId="0" fontId="5" fillId="0" borderId="18" xfId="0" applyNumberFormat="1" applyFont="1" applyFill="1" applyBorder="1" applyAlignment="1">
      <alignment horizontal="left" vertical="center" wrapText="1"/>
    </xf>
    <xf numFmtId="0" fontId="5" fillId="0" borderId="24" xfId="0" applyNumberFormat="1" applyFont="1" applyFill="1" applyBorder="1" applyAlignment="1">
      <alignment horizontal="left" vertical="center"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20" fillId="0" borderId="43" xfId="0" applyNumberFormat="1" applyFont="1" applyFill="1" applyBorder="1" applyAlignment="1">
      <alignment horizontal="left" vertical="top" wrapText="1"/>
    </xf>
    <xf numFmtId="0" fontId="20" fillId="0" borderId="45" xfId="0" applyNumberFormat="1" applyFont="1" applyFill="1" applyBorder="1" applyAlignment="1">
      <alignment horizontal="left" vertical="top" wrapText="1"/>
    </xf>
    <xf numFmtId="0" fontId="5" fillId="0" borderId="44" xfId="0" applyNumberFormat="1" applyFont="1" applyFill="1" applyBorder="1" applyAlignment="1">
      <alignment horizontal="left" vertical="top" wrapText="1"/>
    </xf>
    <xf numFmtId="0" fontId="20" fillId="0" borderId="44" xfId="0" applyNumberFormat="1" applyFont="1" applyFill="1" applyBorder="1" applyAlignment="1">
      <alignment horizontal="left" vertical="top" wrapText="1"/>
    </xf>
    <xf numFmtId="0" fontId="5" fillId="0" borderId="43" xfId="0" applyNumberFormat="1" applyFont="1" applyFill="1" applyBorder="1" applyAlignment="1">
      <alignment horizontal="left" vertical="top" wrapText="1"/>
    </xf>
    <xf numFmtId="0" fontId="11" fillId="11" borderId="0" xfId="0" applyNumberFormat="1" applyFont="1" applyFill="1" applyBorder="1" applyAlignment="1">
      <alignment horizontal="center" vertical="center" wrapText="1"/>
    </xf>
    <xf numFmtId="0" fontId="21" fillId="0" borderId="43" xfId="0" applyNumberFormat="1" applyFont="1" applyFill="1" applyBorder="1" applyAlignment="1">
      <alignment horizontal="left" vertical="top" wrapText="1"/>
    </xf>
    <xf numFmtId="0" fontId="21" fillId="0" borderId="45" xfId="0" applyNumberFormat="1" applyFont="1" applyFill="1" applyBorder="1" applyAlignment="1">
      <alignment horizontal="left" vertical="top" wrapText="1"/>
    </xf>
    <xf numFmtId="0" fontId="1" fillId="2" borderId="32" xfId="0" applyNumberFormat="1" applyFont="1" applyFill="1" applyBorder="1" applyAlignment="1">
      <alignment horizontal="center" vertical="center" wrapText="1"/>
    </xf>
    <xf numFmtId="0" fontId="1" fillId="2" borderId="35" xfId="0" applyNumberFormat="1" applyFont="1" applyFill="1" applyBorder="1" applyAlignment="1">
      <alignment horizontal="center" vertical="center" wrapText="1"/>
    </xf>
    <xf numFmtId="0" fontId="1" fillId="2" borderId="50" xfId="0" applyNumberFormat="1" applyFont="1" applyFill="1" applyBorder="1" applyAlignment="1">
      <alignment horizontal="center" vertical="center" wrapText="1"/>
    </xf>
    <xf numFmtId="0" fontId="2" fillId="15" borderId="15" xfId="0" applyNumberFormat="1" applyFont="1" applyFill="1" applyBorder="1" applyAlignment="1">
      <alignment horizontal="center"/>
    </xf>
    <xf numFmtId="0" fontId="2" fillId="15" borderId="15" xfId="0" applyNumberFormat="1" applyFont="1" applyFill="1" applyBorder="1" applyAlignment="1">
      <alignment horizontal="center"/>
    </xf>
    <xf numFmtId="0" fontId="3" fillId="15" borderId="15" xfId="0" applyNumberFormat="1" applyFont="1" applyFill="1" applyBorder="1" applyAlignment="1">
      <alignment vertical="center" wrapText="1"/>
    </xf>
    <xf numFmtId="0" fontId="0" fillId="15" borderId="15" xfId="0" applyNumberFormat="1" applyFont="1" applyFill="1" applyBorder="1" applyAlignment="1">
      <alignment vertical="center" wrapText="1"/>
    </xf>
    <xf numFmtId="0" fontId="0" fillId="15" borderId="15" xfId="0" applyNumberFormat="1" applyFont="1" applyFill="1" applyBorder="1" applyAlignment="1">
      <alignment horizontal="center" vertical="center" wrapText="1"/>
    </xf>
    <xf numFmtId="0" fontId="3" fillId="15" borderId="15" xfId="0" applyNumberFormat="1" applyFont="1" applyFill="1" applyBorder="1" applyAlignment="1">
      <alignment horizontal="center" vertical="center" wrapText="1"/>
    </xf>
    <xf numFmtId="0" fontId="2" fillId="14" borderId="15" xfId="0" applyNumberFormat="1" applyFont="1" applyFill="1" applyBorder="1" applyAlignment="1">
      <alignment horizontal="center"/>
    </xf>
    <xf numFmtId="0" fontId="2" fillId="14" borderId="15" xfId="0" applyNumberFormat="1" applyFont="1" applyFill="1" applyBorder="1" applyAlignment="1">
      <alignment horizontal="center"/>
    </xf>
    <xf numFmtId="0" fontId="3" fillId="14" borderId="15" xfId="0" applyNumberFormat="1" applyFont="1" applyFill="1" applyBorder="1" applyAlignment="1">
      <alignment vertical="center" wrapText="1"/>
    </xf>
    <xf numFmtId="0" fontId="0" fillId="14" borderId="15" xfId="0" applyNumberFormat="1" applyFont="1" applyFill="1" applyBorder="1" applyAlignment="1">
      <alignment vertical="center" wrapText="1"/>
    </xf>
    <xf numFmtId="0" fontId="0" fillId="14" borderId="15" xfId="0" applyNumberFormat="1" applyFont="1" applyFill="1" applyBorder="1" applyAlignment="1">
      <alignment horizontal="center" vertical="center" wrapText="1"/>
    </xf>
    <xf numFmtId="0" fontId="3" fillId="14" borderId="15" xfId="0" applyNumberFormat="1" applyFont="1" applyFill="1" applyBorder="1" applyAlignment="1">
      <alignment horizontal="center" vertical="center" wrapText="1"/>
    </xf>
    <xf numFmtId="0" fontId="0" fillId="14" borderId="15" xfId="0" applyNumberFormat="1" applyFill="1" applyBorder="1" applyAlignment="1">
      <alignment vertical="center" wrapText="1"/>
    </xf>
    <xf numFmtId="0" fontId="0" fillId="14" borderId="15" xfId="0" applyNumberFormat="1" applyFill="1" applyBorder="1" applyAlignment="1">
      <alignment horizontal="center" vertical="center" wrapText="1"/>
    </xf>
    <xf numFmtId="0" fontId="2" fillId="14" borderId="27" xfId="0" applyNumberFormat="1" applyFont="1" applyFill="1" applyBorder="1" applyAlignment="1">
      <alignment horizontal="center"/>
    </xf>
    <xf numFmtId="0" fontId="2" fillId="0" borderId="29" xfId="0" applyNumberFormat="1" applyFont="1" applyBorder="1" applyAlignment="1">
      <alignment horizontal="center"/>
    </xf>
    <xf numFmtId="0" fontId="3" fillId="0" borderId="29" xfId="0" applyNumberFormat="1" applyFont="1" applyFill="1" applyBorder="1" applyAlignment="1">
      <alignment vertical="center" wrapText="1"/>
    </xf>
    <xf numFmtId="0" fontId="3" fillId="0" borderId="27" xfId="0" applyNumberFormat="1" applyFont="1" applyBorder="1"/>
    <xf numFmtId="0" fontId="2" fillId="16" borderId="41" xfId="0" applyFont="1" applyFill="1" applyBorder="1" applyAlignment="1">
      <alignment horizontal="center"/>
    </xf>
    <xf numFmtId="0" fontId="2" fillId="16" borderId="18" xfId="0" applyFont="1" applyFill="1" applyBorder="1" applyAlignment="1">
      <alignment horizontal="center"/>
    </xf>
    <xf numFmtId="0" fontId="2" fillId="16" borderId="15" xfId="0" applyNumberFormat="1" applyFont="1" applyFill="1" applyBorder="1" applyAlignment="1">
      <alignment horizontal="center"/>
    </xf>
    <xf numFmtId="0" fontId="2" fillId="16" borderId="15" xfId="0" applyNumberFormat="1" applyFont="1" applyFill="1" applyBorder="1" applyAlignment="1">
      <alignment horizontal="center"/>
    </xf>
    <xf numFmtId="0" fontId="3" fillId="16" borderId="15" xfId="0" applyNumberFormat="1" applyFont="1" applyFill="1" applyBorder="1" applyAlignment="1">
      <alignment vertical="center" wrapText="1"/>
    </xf>
    <xf numFmtId="0" fontId="0" fillId="16" borderId="15" xfId="0" applyNumberFormat="1" applyFont="1" applyFill="1" applyBorder="1" applyAlignment="1">
      <alignment horizontal="center" vertical="center" wrapText="1"/>
    </xf>
    <xf numFmtId="0" fontId="0" fillId="16" borderId="15" xfId="0" applyNumberFormat="1" applyFont="1" applyFill="1" applyBorder="1" applyAlignment="1">
      <alignment vertical="center" wrapText="1"/>
    </xf>
    <xf numFmtId="0" fontId="3" fillId="17" borderId="15" xfId="0" applyNumberFormat="1" applyFont="1" applyFill="1" applyBorder="1" applyAlignment="1">
      <alignment vertical="center" wrapText="1"/>
    </xf>
    <xf numFmtId="0" fontId="3" fillId="17" borderId="15" xfId="0" applyNumberFormat="1" applyFont="1" applyFill="1" applyBorder="1" applyAlignment="1">
      <alignment horizontal="center" vertical="center" wrapText="1"/>
    </xf>
    <xf numFmtId="0" fontId="2" fillId="18" borderId="0" xfId="0" applyNumberFormat="1" applyFont="1" applyFill="1" applyBorder="1" applyAlignment="1">
      <alignment horizontal="center"/>
    </xf>
    <xf numFmtId="0" fontId="3" fillId="18" borderId="0" xfId="0" applyNumberFormat="1" applyFont="1" applyFill="1" applyBorder="1" applyAlignment="1">
      <alignment vertical="center" wrapText="1"/>
    </xf>
    <xf numFmtId="0" fontId="2" fillId="16" borderId="48" xfId="0" applyFont="1" applyFill="1" applyBorder="1" applyAlignment="1">
      <alignment horizontal="center"/>
    </xf>
    <xf numFmtId="0" fontId="3" fillId="16" borderId="15" xfId="0" applyNumberFormat="1" applyFont="1" applyFill="1" applyBorder="1" applyAlignment="1">
      <alignment horizontal="center" vertical="center" wrapText="1"/>
    </xf>
    <xf numFmtId="0" fontId="3" fillId="18" borderId="29" xfId="0" applyNumberFormat="1" applyFont="1" applyFill="1" applyBorder="1" applyAlignment="1">
      <alignment vertical="center" wrapText="1"/>
    </xf>
    <xf numFmtId="0" fontId="3" fillId="18" borderId="27" xfId="0" applyNumberFormat="1" applyFont="1" applyFill="1" applyBorder="1"/>
    <xf numFmtId="0" fontId="5" fillId="17" borderId="15" xfId="0" applyNumberFormat="1" applyFont="1" applyFill="1" applyBorder="1" applyAlignment="1">
      <alignment horizontal="center" vertical="center"/>
    </xf>
    <xf numFmtId="0" fontId="5" fillId="17" borderId="15" xfId="0" applyNumberFormat="1" applyFont="1" applyFill="1" applyBorder="1" applyAlignment="1">
      <alignment horizontal="center" vertical="center"/>
    </xf>
    <xf numFmtId="0" fontId="5" fillId="17" borderId="15" xfId="0" applyNumberFormat="1" applyFont="1" applyFill="1" applyBorder="1" applyAlignment="1">
      <alignment horizontal="left" vertical="center"/>
    </xf>
    <xf numFmtId="0" fontId="5" fillId="17" borderId="15" xfId="0" applyFont="1" applyFill="1" applyBorder="1" applyAlignment="1">
      <alignment horizontal="center" vertical="center"/>
    </xf>
    <xf numFmtId="0" fontId="5" fillId="17" borderId="15" xfId="0" applyFont="1" applyFill="1" applyBorder="1" applyAlignment="1">
      <alignment vertical="center"/>
    </xf>
    <xf numFmtId="0" fontId="5" fillId="17" borderId="15" xfId="0" applyFont="1" applyFill="1" applyBorder="1" applyAlignment="1">
      <alignment vertical="center" wrapText="1"/>
    </xf>
    <xf numFmtId="0" fontId="5" fillId="17" borderId="15" xfId="0" applyFont="1" applyFill="1" applyBorder="1" applyAlignment="1">
      <alignment horizontal="left" vertical="center"/>
    </xf>
  </cellXfs>
  <cellStyles count="87">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Normale"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36"/>
  <sheetViews>
    <sheetView topLeftCell="A15" zoomScale="130" zoomScaleNormal="130" zoomScalePageLayoutView="130" workbookViewId="0">
      <selection activeCell="I15" sqref="I15"/>
    </sheetView>
  </sheetViews>
  <sheetFormatPr baseColWidth="10" defaultColWidth="8.83203125" defaultRowHeight="13" x14ac:dyDescent="0.15"/>
  <cols>
    <col min="1" max="1" width="8.5" customWidth="1"/>
    <col min="2" max="2" width="23.1640625" bestFit="1" customWidth="1"/>
    <col min="3" max="3" width="23.1640625" customWidth="1"/>
    <col min="4" max="4" width="4.6640625" style="48" bestFit="1" customWidth="1"/>
    <col min="5" max="5" width="4.6640625" style="48" customWidth="1"/>
    <col min="6" max="6" width="2.83203125" customWidth="1"/>
    <col min="7" max="7" width="8" customWidth="1"/>
    <col min="8" max="8" width="24.1640625" customWidth="1"/>
    <col min="9" max="9" width="23.1640625" customWidth="1"/>
    <col min="10" max="10" width="4.6640625" style="47" bestFit="1" customWidth="1"/>
    <col min="11" max="11" width="4.6640625" style="48" bestFit="1" customWidth="1"/>
    <col min="12" max="12" width="5.33203125" customWidth="1"/>
  </cols>
  <sheetData>
    <row r="1" spans="1:12" s="1" customFormat="1" ht="61.5" customHeight="1" x14ac:dyDescent="0.15">
      <c r="A1" s="568" t="s">
        <v>649</v>
      </c>
      <c r="B1" s="569"/>
      <c r="C1" s="569"/>
      <c r="D1" s="569"/>
      <c r="E1" s="569"/>
      <c r="F1" s="569"/>
      <c r="G1" s="569"/>
      <c r="H1" s="569"/>
      <c r="I1" s="569"/>
      <c r="J1" s="569"/>
      <c r="K1" s="570"/>
    </row>
    <row r="2" spans="1:12" x14ac:dyDescent="0.15">
      <c r="A2" s="571" t="s">
        <v>0</v>
      </c>
      <c r="B2" s="572"/>
      <c r="C2" s="572"/>
      <c r="D2" s="572"/>
      <c r="E2" s="572"/>
      <c r="F2" s="573"/>
      <c r="G2" s="572"/>
      <c r="H2" s="572"/>
      <c r="I2" s="572"/>
      <c r="J2" s="572"/>
      <c r="K2" s="574"/>
    </row>
    <row r="3" spans="1:12" x14ac:dyDescent="0.15">
      <c r="A3" s="575" t="s">
        <v>1</v>
      </c>
      <c r="B3" s="576"/>
      <c r="C3" s="576"/>
      <c r="D3" s="576"/>
      <c r="E3" s="3"/>
      <c r="F3" s="4"/>
      <c r="G3" s="576" t="s">
        <v>2</v>
      </c>
      <c r="H3" s="576"/>
      <c r="I3" s="576"/>
      <c r="J3" s="576"/>
      <c r="K3" s="577"/>
    </row>
    <row r="4" spans="1:12" x14ac:dyDescent="0.15">
      <c r="A4" s="2" t="s">
        <v>3</v>
      </c>
      <c r="B4" s="3" t="s">
        <v>4</v>
      </c>
      <c r="C4" s="3" t="s">
        <v>5</v>
      </c>
      <c r="D4" s="3" t="s">
        <v>6</v>
      </c>
      <c r="E4" s="3" t="s">
        <v>7</v>
      </c>
      <c r="F4" s="6"/>
      <c r="G4" s="3" t="s">
        <v>3</v>
      </c>
      <c r="H4" s="3" t="s">
        <v>4</v>
      </c>
      <c r="I4" s="3" t="s">
        <v>5</v>
      </c>
      <c r="J4" s="3" t="s">
        <v>6</v>
      </c>
      <c r="K4" s="5" t="s">
        <v>7</v>
      </c>
    </row>
    <row r="5" spans="1:12" x14ac:dyDescent="0.15">
      <c r="A5" s="7"/>
      <c r="B5" s="8"/>
      <c r="C5" s="8"/>
      <c r="D5" s="9"/>
      <c r="E5" s="9"/>
      <c r="F5" s="8"/>
      <c r="G5" s="8"/>
      <c r="H5" s="8"/>
      <c r="I5" s="8"/>
      <c r="J5" s="9"/>
      <c r="K5" s="10"/>
    </row>
    <row r="6" spans="1:12" s="15" customFormat="1" ht="26" x14ac:dyDescent="0.15">
      <c r="A6" s="499" t="s">
        <v>8</v>
      </c>
      <c r="B6" s="500" t="s">
        <v>9</v>
      </c>
      <c r="C6" s="501" t="s">
        <v>552</v>
      </c>
      <c r="D6" s="502" t="s">
        <v>10</v>
      </c>
      <c r="E6" s="503">
        <f>9*8+3*12</f>
        <v>108</v>
      </c>
      <c r="F6" s="14"/>
      <c r="G6" s="499" t="s">
        <v>11</v>
      </c>
      <c r="H6" s="500" t="s">
        <v>12</v>
      </c>
      <c r="I6" s="501" t="s">
        <v>113</v>
      </c>
      <c r="J6" s="512" t="s">
        <v>18</v>
      </c>
      <c r="K6" s="503">
        <f>9*8+3*12</f>
        <v>108</v>
      </c>
    </row>
    <row r="7" spans="1:12" s="15" customFormat="1" ht="26" x14ac:dyDescent="0.15">
      <c r="A7" s="504" t="s">
        <v>13</v>
      </c>
      <c r="B7" s="505" t="s">
        <v>14</v>
      </c>
      <c r="C7" s="505" t="s">
        <v>15</v>
      </c>
      <c r="D7" s="506" t="s">
        <v>10</v>
      </c>
      <c r="E7" s="507">
        <v>108</v>
      </c>
      <c r="F7" s="14"/>
      <c r="G7" s="504" t="s">
        <v>16</v>
      </c>
      <c r="H7" s="505" t="s">
        <v>17</v>
      </c>
      <c r="I7" s="513" t="s">
        <v>475</v>
      </c>
      <c r="J7" s="506" t="s">
        <v>18</v>
      </c>
      <c r="K7" s="507">
        <v>108</v>
      </c>
      <c r="L7" s="17">
        <v>27</v>
      </c>
    </row>
    <row r="8" spans="1:12" s="15" customFormat="1" ht="26" x14ac:dyDescent="0.15">
      <c r="A8" s="508" t="s">
        <v>19</v>
      </c>
      <c r="B8" s="509" t="s">
        <v>20</v>
      </c>
      <c r="C8" s="509" t="s">
        <v>554</v>
      </c>
      <c r="D8" s="510">
        <v>3</v>
      </c>
      <c r="E8" s="511" t="s">
        <v>553</v>
      </c>
      <c r="F8" s="14"/>
      <c r="G8" s="508" t="s">
        <v>21</v>
      </c>
      <c r="H8" s="509" t="s">
        <v>22</v>
      </c>
      <c r="I8" s="514" t="s">
        <v>619</v>
      </c>
      <c r="J8" s="515" t="s">
        <v>18</v>
      </c>
      <c r="K8" s="516">
        <f>9*8+3*12</f>
        <v>108</v>
      </c>
      <c r="L8" s="17">
        <v>36</v>
      </c>
    </row>
    <row r="9" spans="1:12" s="15" customFormat="1" ht="8.25" customHeight="1" x14ac:dyDescent="0.15">
      <c r="A9" s="22"/>
      <c r="B9" s="14"/>
      <c r="C9" s="14"/>
      <c r="D9" s="23"/>
      <c r="E9" s="23"/>
      <c r="F9" s="14"/>
      <c r="G9" s="14"/>
      <c r="H9" s="14"/>
      <c r="I9" s="14"/>
      <c r="J9" s="23"/>
      <c r="K9" s="24"/>
    </row>
    <row r="10" spans="1:12" s="15" customFormat="1" x14ac:dyDescent="0.15">
      <c r="A10" s="565" t="s">
        <v>477</v>
      </c>
      <c r="B10" s="566"/>
      <c r="C10" s="566"/>
      <c r="D10" s="566"/>
      <c r="E10" s="566"/>
      <c r="F10" s="566"/>
      <c r="G10" s="566"/>
      <c r="H10" s="566"/>
      <c r="I10" s="566"/>
      <c r="J10" s="566"/>
      <c r="K10" s="567"/>
    </row>
    <row r="11" spans="1:12" s="28" customFormat="1" x14ac:dyDescent="0.15">
      <c r="A11" s="565" t="s">
        <v>1</v>
      </c>
      <c r="B11" s="566"/>
      <c r="C11" s="566"/>
      <c r="D11" s="566"/>
      <c r="E11" s="26"/>
      <c r="F11" s="4"/>
      <c r="G11" s="566" t="s">
        <v>2</v>
      </c>
      <c r="H11" s="566"/>
      <c r="I11" s="566"/>
      <c r="J11" s="566"/>
      <c r="K11" s="567"/>
    </row>
    <row r="12" spans="1:12" s="28" customFormat="1" x14ac:dyDescent="0.15">
      <c r="A12" s="25" t="s">
        <v>3</v>
      </c>
      <c r="B12" s="26" t="s">
        <v>4</v>
      </c>
      <c r="C12" s="26" t="s">
        <v>5</v>
      </c>
      <c r="D12" s="26" t="s">
        <v>6</v>
      </c>
      <c r="E12" s="26" t="s">
        <v>7</v>
      </c>
      <c r="F12" s="6"/>
      <c r="G12" s="26" t="s">
        <v>3</v>
      </c>
      <c r="H12" s="26" t="s">
        <v>4</v>
      </c>
      <c r="I12" s="26" t="s">
        <v>5</v>
      </c>
      <c r="J12" s="26" t="s">
        <v>6</v>
      </c>
      <c r="K12" s="27" t="s">
        <v>7</v>
      </c>
    </row>
    <row r="13" spans="1:12" s="28" customFormat="1" x14ac:dyDescent="0.15">
      <c r="A13" s="31"/>
      <c r="B13" s="32"/>
      <c r="C13" s="32"/>
      <c r="D13" s="33"/>
      <c r="E13" s="33"/>
      <c r="F13" s="8"/>
      <c r="G13" s="32"/>
      <c r="H13" s="32"/>
      <c r="I13" s="32"/>
      <c r="J13" s="33"/>
      <c r="K13" s="34"/>
    </row>
    <row r="14" spans="1:12" ht="39" x14ac:dyDescent="0.15">
      <c r="A14" s="484" t="s">
        <v>23</v>
      </c>
      <c r="B14" s="485" t="s">
        <v>24</v>
      </c>
      <c r="C14" s="485" t="s">
        <v>25</v>
      </c>
      <c r="D14" s="486" t="s">
        <v>26</v>
      </c>
      <c r="E14" s="487">
        <v>48</v>
      </c>
      <c r="F14" s="14"/>
      <c r="G14" s="484" t="s">
        <v>27</v>
      </c>
      <c r="H14" s="485" t="s">
        <v>28</v>
      </c>
      <c r="I14" s="496" t="s">
        <v>620</v>
      </c>
      <c r="J14" s="497" t="s">
        <v>621</v>
      </c>
      <c r="K14" s="487">
        <f>9*8+3*12</f>
        <v>108</v>
      </c>
    </row>
    <row r="15" spans="1:12" ht="39" x14ac:dyDescent="0.15">
      <c r="A15" s="488" t="s">
        <v>30</v>
      </c>
      <c r="B15" s="489" t="s">
        <v>31</v>
      </c>
      <c r="C15" s="489" t="s">
        <v>32</v>
      </c>
      <c r="D15" s="490" t="s">
        <v>33</v>
      </c>
      <c r="E15" s="491">
        <f>9*8+3*12</f>
        <v>108</v>
      </c>
      <c r="F15" s="14"/>
      <c r="G15" s="488" t="s">
        <v>34</v>
      </c>
      <c r="H15" s="489" t="s">
        <v>35</v>
      </c>
      <c r="I15" s="538" t="s">
        <v>639</v>
      </c>
      <c r="J15" s="490" t="s">
        <v>18</v>
      </c>
      <c r="K15" s="491">
        <f>9*8+3*12</f>
        <v>108</v>
      </c>
      <c r="L15" s="35">
        <v>30</v>
      </c>
    </row>
    <row r="16" spans="1:12" ht="26" x14ac:dyDescent="0.15">
      <c r="A16" s="492" t="s">
        <v>37</v>
      </c>
      <c r="B16" s="493" t="s">
        <v>38</v>
      </c>
      <c r="C16" s="493" t="s">
        <v>39</v>
      </c>
      <c r="D16" s="494" t="s">
        <v>40</v>
      </c>
      <c r="E16" s="495">
        <f>9*8+3*12</f>
        <v>108</v>
      </c>
      <c r="F16" s="14"/>
      <c r="G16" s="492" t="s">
        <v>41</v>
      </c>
      <c r="H16" s="493" t="s">
        <v>42</v>
      </c>
      <c r="I16" s="493" t="s">
        <v>43</v>
      </c>
      <c r="J16" s="494" t="s">
        <v>29</v>
      </c>
      <c r="K16" s="495">
        <v>108</v>
      </c>
      <c r="L16" s="35">
        <v>36</v>
      </c>
    </row>
    <row r="17" spans="1:12" ht="8.25" customHeight="1" x14ac:dyDescent="0.15">
      <c r="A17" s="31"/>
      <c r="B17" s="32"/>
      <c r="C17" s="32"/>
      <c r="D17" s="33"/>
      <c r="E17" s="33"/>
      <c r="F17" s="32"/>
      <c r="G17" s="32"/>
      <c r="H17" s="32"/>
      <c r="I17" s="32"/>
      <c r="J17" s="33"/>
      <c r="K17" s="34"/>
    </row>
    <row r="18" spans="1:12" x14ac:dyDescent="0.15">
      <c r="A18" s="565" t="s">
        <v>478</v>
      </c>
      <c r="B18" s="566"/>
      <c r="C18" s="566"/>
      <c r="D18" s="566"/>
      <c r="E18" s="566"/>
      <c r="F18" s="566"/>
      <c r="G18" s="566"/>
      <c r="H18" s="566"/>
      <c r="I18" s="566"/>
      <c r="J18" s="566"/>
      <c r="K18" s="567"/>
    </row>
    <row r="19" spans="1:12" x14ac:dyDescent="0.15">
      <c r="A19" s="565" t="s">
        <v>1</v>
      </c>
      <c r="B19" s="566"/>
      <c r="C19" s="566"/>
      <c r="D19" s="566"/>
      <c r="E19" s="26"/>
      <c r="F19" s="4"/>
      <c r="G19" s="566" t="s">
        <v>2</v>
      </c>
      <c r="H19" s="566"/>
      <c r="I19" s="566"/>
      <c r="J19" s="566"/>
      <c r="K19" s="567"/>
    </row>
    <row r="20" spans="1:12" x14ac:dyDescent="0.15">
      <c r="A20" s="25" t="s">
        <v>3</v>
      </c>
      <c r="B20" s="26" t="s">
        <v>4</v>
      </c>
      <c r="C20" s="26" t="s">
        <v>5</v>
      </c>
      <c r="D20" s="26" t="s">
        <v>6</v>
      </c>
      <c r="E20" s="26" t="s">
        <v>7</v>
      </c>
      <c r="F20" s="6"/>
      <c r="G20" s="26" t="s">
        <v>3</v>
      </c>
      <c r="H20" s="26" t="s">
        <v>4</v>
      </c>
      <c r="I20" s="26" t="s">
        <v>5</v>
      </c>
      <c r="J20" s="26" t="s">
        <v>6</v>
      </c>
      <c r="K20" s="27" t="s">
        <v>7</v>
      </c>
    </row>
    <row r="21" spans="1:12" x14ac:dyDescent="0.15">
      <c r="A21" s="31"/>
      <c r="B21" s="32"/>
      <c r="C21" s="32"/>
      <c r="D21" s="33"/>
      <c r="E21" s="33"/>
      <c r="F21" s="8"/>
      <c r="G21" s="32"/>
      <c r="H21" s="32"/>
      <c r="I21" s="32"/>
      <c r="J21" s="33"/>
      <c r="K21" s="34"/>
    </row>
    <row r="22" spans="1:12" ht="30.75" customHeight="1" x14ac:dyDescent="0.15">
      <c r="A22" s="484" t="s">
        <v>44</v>
      </c>
      <c r="B22" s="485" t="s">
        <v>45</v>
      </c>
      <c r="C22" s="485" t="s">
        <v>46</v>
      </c>
      <c r="D22" s="486" t="s">
        <v>29</v>
      </c>
      <c r="E22" s="487">
        <v>108</v>
      </c>
      <c r="F22" s="14"/>
      <c r="G22" s="11" t="s">
        <v>19</v>
      </c>
      <c r="H22" s="12" t="s">
        <v>47</v>
      </c>
      <c r="I22" s="229" t="s">
        <v>569</v>
      </c>
      <c r="J22" s="13" t="s">
        <v>48</v>
      </c>
      <c r="K22" s="36">
        <v>72</v>
      </c>
    </row>
    <row r="23" spans="1:12" ht="26" x14ac:dyDescent="0.15">
      <c r="A23" s="37" t="s">
        <v>49</v>
      </c>
      <c r="B23" s="38" t="s">
        <v>50</v>
      </c>
      <c r="C23" s="230" t="s">
        <v>572</v>
      </c>
      <c r="D23" s="424" t="s">
        <v>573</v>
      </c>
      <c r="E23" s="40">
        <f>9*8+3*12</f>
        <v>108</v>
      </c>
      <c r="F23" s="14"/>
      <c r="G23" s="552" t="s">
        <v>34</v>
      </c>
      <c r="H23" s="38" t="s">
        <v>52</v>
      </c>
      <c r="I23" s="539" t="s">
        <v>638</v>
      </c>
      <c r="J23" s="39">
        <v>6</v>
      </c>
      <c r="K23" s="40">
        <v>60</v>
      </c>
      <c r="L23" s="35">
        <v>36</v>
      </c>
    </row>
    <row r="24" spans="1:12" ht="25.5" customHeight="1" x14ac:dyDescent="0.15">
      <c r="A24" s="41"/>
      <c r="B24" s="42" t="s">
        <v>53</v>
      </c>
      <c r="C24" s="42"/>
      <c r="D24" s="43">
        <v>12</v>
      </c>
      <c r="E24" s="44">
        <f>12*8</f>
        <v>96</v>
      </c>
      <c r="F24" s="45"/>
      <c r="G24" s="18" t="s">
        <v>19</v>
      </c>
      <c r="H24" s="19" t="s">
        <v>54</v>
      </c>
      <c r="I24" s="19"/>
      <c r="J24" s="20">
        <v>3</v>
      </c>
      <c r="K24" s="21">
        <v>75</v>
      </c>
      <c r="L24" s="35">
        <v>15</v>
      </c>
    </row>
    <row r="25" spans="1:12" x14ac:dyDescent="0.15">
      <c r="A25" s="46"/>
      <c r="B25" s="46"/>
      <c r="C25" s="46"/>
      <c r="D25" s="47"/>
      <c r="E25" s="47"/>
      <c r="F25" s="46"/>
      <c r="G25" s="46"/>
      <c r="H25" s="46"/>
      <c r="I25" s="46"/>
      <c r="K25" s="47"/>
      <c r="L25" s="35">
        <f>SUM(L2:L24)</f>
        <v>180</v>
      </c>
    </row>
    <row r="26" spans="1:12" x14ac:dyDescent="0.15">
      <c r="A26" s="517"/>
      <c r="B26" t="s">
        <v>622</v>
      </c>
    </row>
    <row r="27" spans="1:12" x14ac:dyDescent="0.15">
      <c r="A27" s="498"/>
      <c r="B27" t="s">
        <v>624</v>
      </c>
    </row>
    <row r="28" spans="1:12" x14ac:dyDescent="0.15">
      <c r="A28" s="518"/>
      <c r="B28" t="s">
        <v>623</v>
      </c>
    </row>
    <row r="29" spans="1:12" x14ac:dyDescent="0.15">
      <c r="A29" s="540" t="s">
        <v>640</v>
      </c>
      <c r="B29" t="s">
        <v>641</v>
      </c>
    </row>
    <row r="32" spans="1:12" ht="12.75" customHeight="1" x14ac:dyDescent="0.15"/>
    <row r="36" ht="12.75" customHeight="1" x14ac:dyDescent="0.15"/>
  </sheetData>
  <mergeCells count="10">
    <mergeCell ref="A1:K1"/>
    <mergeCell ref="A2:K2"/>
    <mergeCell ref="A3:D3"/>
    <mergeCell ref="G3:K3"/>
    <mergeCell ref="A18:K18"/>
    <mergeCell ref="A19:D19"/>
    <mergeCell ref="G19:K19"/>
    <mergeCell ref="A10:K10"/>
    <mergeCell ref="A11:D11"/>
    <mergeCell ref="G11:K11"/>
  </mergeCells>
  <phoneticPr fontId="6" type="noConversion"/>
  <printOptions horizontalCentered="1"/>
  <pageMargins left="0.2" right="0.17000000000000004" top="0.80999999999999994" bottom="1" header="0.5" footer="0.5"/>
  <pageSetup paperSize="8" orientation="landscape"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38"/>
  <sheetViews>
    <sheetView showGridLines="0" showRowColHeaders="0" tabSelected="1" view="pageLayout" topLeftCell="A27" zoomScale="125" zoomScaleNormal="84" zoomScalePageLayoutView="84" workbookViewId="0">
      <selection activeCell="I38" sqref="A1:I38"/>
    </sheetView>
  </sheetViews>
  <sheetFormatPr baseColWidth="10" defaultColWidth="8.83203125" defaultRowHeight="13" x14ac:dyDescent="0.15"/>
  <cols>
    <col min="1" max="1" width="7.1640625" style="440" customWidth="1"/>
    <col min="2" max="2" width="47.1640625" style="440" customWidth="1"/>
    <col min="3" max="3" width="23.1640625" style="440" customWidth="1"/>
    <col min="4" max="4" width="4.6640625" style="451" bestFit="1" customWidth="1"/>
    <col min="5" max="5" width="2.83203125" style="440" customWidth="1"/>
    <col min="6" max="6" width="7.1640625" style="440" customWidth="1"/>
    <col min="7" max="7" width="47.1640625" style="440" customWidth="1"/>
    <col min="8" max="8" width="23.1640625" style="440" customWidth="1"/>
    <col min="9" max="9" width="4.6640625" style="450" bestFit="1" customWidth="1"/>
    <col min="10" max="16384" width="8.83203125" style="440"/>
  </cols>
  <sheetData>
    <row r="1" spans="1:9" s="439" customFormat="1" ht="61.5" customHeight="1" x14ac:dyDescent="0.15">
      <c r="A1" s="870" t="s">
        <v>635</v>
      </c>
      <c r="B1" s="871"/>
      <c r="C1" s="871"/>
      <c r="D1" s="871"/>
      <c r="E1" s="871"/>
      <c r="F1" s="871"/>
      <c r="G1" s="871"/>
      <c r="H1" s="871"/>
      <c r="I1" s="872"/>
    </row>
    <row r="2" spans="1:9" s="442" customFormat="1" ht="8.25" customHeight="1" x14ac:dyDescent="0.15">
      <c r="A2" s="452"/>
      <c r="B2" s="453"/>
      <c r="C2" s="453"/>
      <c r="D2" s="454"/>
      <c r="E2" s="453"/>
      <c r="F2" s="453"/>
      <c r="G2" s="453"/>
      <c r="H2" s="453"/>
      <c r="I2" s="455"/>
    </row>
    <row r="3" spans="1:9" x14ac:dyDescent="0.15">
      <c r="A3" s="879" t="s">
        <v>668</v>
      </c>
      <c r="B3" s="879"/>
      <c r="C3" s="879"/>
      <c r="D3" s="879"/>
      <c r="E3" s="887"/>
      <c r="F3" s="879"/>
      <c r="G3" s="879"/>
      <c r="H3" s="879"/>
      <c r="I3" s="879"/>
    </row>
    <row r="4" spans="1:9" x14ac:dyDescent="0.15">
      <c r="A4" s="879" t="s">
        <v>1</v>
      </c>
      <c r="B4" s="879"/>
      <c r="C4" s="879"/>
      <c r="D4" s="879"/>
      <c r="E4" s="890"/>
      <c r="F4" s="879" t="s">
        <v>2</v>
      </c>
      <c r="G4" s="879"/>
      <c r="H4" s="879"/>
      <c r="I4" s="879"/>
    </row>
    <row r="5" spans="1:9" x14ac:dyDescent="0.15">
      <c r="A5" s="880" t="s">
        <v>3</v>
      </c>
      <c r="B5" s="880" t="s">
        <v>4</v>
      </c>
      <c r="C5" s="880" t="s">
        <v>578</v>
      </c>
      <c r="D5" s="880" t="s">
        <v>6</v>
      </c>
      <c r="E5" s="888"/>
      <c r="F5" s="880" t="s">
        <v>3</v>
      </c>
      <c r="G5" s="880" t="s">
        <v>4</v>
      </c>
      <c r="H5" s="880" t="s">
        <v>578</v>
      </c>
      <c r="I5" s="880" t="s">
        <v>6</v>
      </c>
    </row>
    <row r="6" spans="1:9" s="442" customFormat="1" ht="38" customHeight="1" x14ac:dyDescent="0.15">
      <c r="A6" s="881" t="s">
        <v>8</v>
      </c>
      <c r="B6" s="881" t="s">
        <v>9</v>
      </c>
      <c r="C6" s="882" t="s">
        <v>663</v>
      </c>
      <c r="D6" s="883" t="s">
        <v>40</v>
      </c>
      <c r="E6" s="889"/>
      <c r="F6" s="881" t="s">
        <v>11</v>
      </c>
      <c r="G6" s="881" t="s">
        <v>12</v>
      </c>
      <c r="H6" s="882" t="s">
        <v>113</v>
      </c>
      <c r="I6" s="883">
        <v>12</v>
      </c>
    </row>
    <row r="7" spans="1:9" s="442" customFormat="1" ht="38" customHeight="1" x14ac:dyDescent="0.15">
      <c r="A7" s="881" t="s">
        <v>13</v>
      </c>
      <c r="B7" s="881" t="s">
        <v>14</v>
      </c>
      <c r="C7" s="881" t="s">
        <v>15</v>
      </c>
      <c r="D7" s="883" t="s">
        <v>40</v>
      </c>
      <c r="E7" s="889"/>
      <c r="F7" s="881" t="s">
        <v>16</v>
      </c>
      <c r="G7" s="881" t="s">
        <v>17</v>
      </c>
      <c r="H7" s="882" t="s">
        <v>475</v>
      </c>
      <c r="I7" s="884">
        <v>12</v>
      </c>
    </row>
    <row r="8" spans="1:9" s="442" customFormat="1" ht="38" customHeight="1" x14ac:dyDescent="0.15">
      <c r="A8" s="881" t="s">
        <v>19</v>
      </c>
      <c r="B8" s="882" t="s">
        <v>579</v>
      </c>
      <c r="C8" s="881" t="s">
        <v>554</v>
      </c>
      <c r="D8" s="884">
        <v>3</v>
      </c>
      <c r="E8" s="889"/>
      <c r="F8" s="881" t="s">
        <v>21</v>
      </c>
      <c r="G8" s="881" t="s">
        <v>22</v>
      </c>
      <c r="H8" s="885" t="s">
        <v>576</v>
      </c>
      <c r="I8" s="886">
        <v>12</v>
      </c>
    </row>
    <row r="9" spans="1:9" s="442" customFormat="1" ht="8.25" customHeight="1" x14ac:dyDescent="0.15">
      <c r="A9" s="443"/>
      <c r="B9" s="441"/>
      <c r="C9" s="441"/>
      <c r="D9" s="444"/>
      <c r="E9" s="441"/>
      <c r="F9" s="441"/>
      <c r="G9" s="441"/>
      <c r="H9" s="441"/>
      <c r="I9" s="444"/>
    </row>
    <row r="10" spans="1:9" s="442" customFormat="1" x14ac:dyDescent="0.15">
      <c r="A10" s="873" t="s">
        <v>580</v>
      </c>
      <c r="B10" s="873"/>
      <c r="C10" s="873"/>
      <c r="D10" s="873"/>
      <c r="E10" s="873"/>
      <c r="F10" s="873"/>
      <c r="G10" s="873"/>
      <c r="H10" s="873"/>
      <c r="I10" s="873"/>
    </row>
    <row r="11" spans="1:9" s="445" customFormat="1" x14ac:dyDescent="0.15">
      <c r="A11" s="873" t="s">
        <v>1</v>
      </c>
      <c r="B11" s="873"/>
      <c r="C11" s="873"/>
      <c r="D11" s="873"/>
      <c r="E11" s="890"/>
      <c r="F11" s="873" t="s">
        <v>2</v>
      </c>
      <c r="G11" s="873"/>
      <c r="H11" s="873"/>
      <c r="I11" s="873"/>
    </row>
    <row r="12" spans="1:9" s="445" customFormat="1" x14ac:dyDescent="0.15">
      <c r="A12" s="874" t="s">
        <v>3</v>
      </c>
      <c r="B12" s="874" t="s">
        <v>4</v>
      </c>
      <c r="C12" s="874" t="s">
        <v>578</v>
      </c>
      <c r="D12" s="874" t="s">
        <v>6</v>
      </c>
      <c r="E12" s="888"/>
      <c r="F12" s="874" t="s">
        <v>3</v>
      </c>
      <c r="G12" s="874" t="s">
        <v>4</v>
      </c>
      <c r="H12" s="874" t="s">
        <v>578</v>
      </c>
      <c r="I12" s="874" t="s">
        <v>6</v>
      </c>
    </row>
    <row r="13" spans="1:9" ht="38" customHeight="1" x14ac:dyDescent="0.15">
      <c r="A13" s="875" t="s">
        <v>23</v>
      </c>
      <c r="B13" s="875" t="s">
        <v>24</v>
      </c>
      <c r="C13" s="876" t="s">
        <v>637</v>
      </c>
      <c r="D13" s="877">
        <v>6</v>
      </c>
      <c r="E13" s="889"/>
      <c r="F13" s="875" t="s">
        <v>27</v>
      </c>
      <c r="G13" s="875" t="s">
        <v>28</v>
      </c>
      <c r="H13" s="876" t="s">
        <v>625</v>
      </c>
      <c r="I13" s="878">
        <v>12</v>
      </c>
    </row>
    <row r="14" spans="1:9" ht="38" customHeight="1" x14ac:dyDescent="0.15">
      <c r="A14" s="875" t="s">
        <v>30</v>
      </c>
      <c r="B14" s="875" t="s">
        <v>31</v>
      </c>
      <c r="C14" s="875" t="s">
        <v>32</v>
      </c>
      <c r="D14" s="878">
        <v>12</v>
      </c>
      <c r="E14" s="889"/>
      <c r="F14" s="875" t="s">
        <v>34</v>
      </c>
      <c r="G14" s="875" t="s">
        <v>35</v>
      </c>
      <c r="H14" s="875" t="s">
        <v>666</v>
      </c>
      <c r="I14" s="877" t="s">
        <v>667</v>
      </c>
    </row>
    <row r="15" spans="1:9" ht="38" customHeight="1" x14ac:dyDescent="0.15">
      <c r="A15" s="875" t="s">
        <v>37</v>
      </c>
      <c r="B15" s="875" t="s">
        <v>38</v>
      </c>
      <c r="C15" s="875" t="s">
        <v>39</v>
      </c>
      <c r="D15" s="878">
        <v>12</v>
      </c>
      <c r="E15" s="889"/>
      <c r="F15" s="875" t="s">
        <v>41</v>
      </c>
      <c r="G15" s="875" t="s">
        <v>42</v>
      </c>
      <c r="H15" s="875" t="s">
        <v>43</v>
      </c>
      <c r="I15" s="878">
        <v>12</v>
      </c>
    </row>
    <row r="16" spans="1:9" ht="8.25" customHeight="1" x14ac:dyDescent="0.15">
      <c r="A16" s="446"/>
      <c r="B16" s="447"/>
      <c r="C16" s="447"/>
      <c r="D16" s="448"/>
      <c r="E16" s="447"/>
      <c r="F16" s="447"/>
      <c r="G16" s="447"/>
      <c r="H16" s="447"/>
      <c r="I16" s="448"/>
    </row>
    <row r="17" spans="1:9" x14ac:dyDescent="0.15">
      <c r="A17" s="891" t="s">
        <v>669</v>
      </c>
      <c r="B17" s="892"/>
      <c r="C17" s="892"/>
      <c r="D17" s="892"/>
      <c r="E17" s="892"/>
      <c r="F17" s="892"/>
      <c r="G17" s="892"/>
      <c r="H17" s="892"/>
      <c r="I17" s="902"/>
    </row>
    <row r="18" spans="1:9" x14ac:dyDescent="0.15">
      <c r="A18" s="893" t="s">
        <v>1</v>
      </c>
      <c r="B18" s="893"/>
      <c r="C18" s="893"/>
      <c r="D18" s="893"/>
      <c r="E18" s="905"/>
      <c r="F18" s="893" t="s">
        <v>2</v>
      </c>
      <c r="G18" s="893"/>
      <c r="H18" s="893"/>
      <c r="I18" s="893"/>
    </row>
    <row r="19" spans="1:9" x14ac:dyDescent="0.15">
      <c r="A19" s="894" t="s">
        <v>3</v>
      </c>
      <c r="B19" s="894" t="s">
        <v>4</v>
      </c>
      <c r="C19" s="894" t="s">
        <v>578</v>
      </c>
      <c r="D19" s="894" t="s">
        <v>6</v>
      </c>
      <c r="E19" s="900"/>
      <c r="F19" s="894" t="s">
        <v>3</v>
      </c>
      <c r="G19" s="894" t="s">
        <v>4</v>
      </c>
      <c r="H19" s="894" t="s">
        <v>578</v>
      </c>
      <c r="I19" s="894" t="s">
        <v>6</v>
      </c>
    </row>
    <row r="20" spans="1:9" ht="39" customHeight="1" x14ac:dyDescent="0.15">
      <c r="A20" s="895" t="s">
        <v>44</v>
      </c>
      <c r="B20" s="895" t="s">
        <v>45</v>
      </c>
      <c r="C20" s="895" t="s">
        <v>46</v>
      </c>
      <c r="D20" s="896" t="s">
        <v>29</v>
      </c>
      <c r="E20" s="901"/>
      <c r="F20" s="895" t="s">
        <v>19</v>
      </c>
      <c r="G20" s="895" t="s">
        <v>47</v>
      </c>
      <c r="H20" s="897" t="s">
        <v>569</v>
      </c>
      <c r="I20" s="896" t="s">
        <v>48</v>
      </c>
    </row>
    <row r="21" spans="1:9" ht="39" customHeight="1" x14ac:dyDescent="0.15">
      <c r="A21" s="895" t="s">
        <v>49</v>
      </c>
      <c r="B21" s="895" t="s">
        <v>50</v>
      </c>
      <c r="C21" s="897" t="s">
        <v>572</v>
      </c>
      <c r="D21" s="896" t="s">
        <v>40</v>
      </c>
      <c r="E21" s="901"/>
      <c r="F21" s="897" t="s">
        <v>34</v>
      </c>
      <c r="G21" s="895" t="s">
        <v>52</v>
      </c>
      <c r="H21" s="895" t="s">
        <v>665</v>
      </c>
      <c r="I21" s="903">
        <v>6</v>
      </c>
    </row>
    <row r="22" spans="1:9" ht="39" customHeight="1" x14ac:dyDescent="0.15">
      <c r="A22" s="898"/>
      <c r="B22" s="898" t="s">
        <v>53</v>
      </c>
      <c r="C22" s="898"/>
      <c r="D22" s="899">
        <v>12</v>
      </c>
      <c r="E22" s="904"/>
      <c r="F22" s="895" t="s">
        <v>19</v>
      </c>
      <c r="G22" s="895" t="s">
        <v>54</v>
      </c>
      <c r="H22" s="895"/>
      <c r="I22" s="903">
        <v>3</v>
      </c>
    </row>
    <row r="23" spans="1:9" x14ac:dyDescent="0.15">
      <c r="A23" s="449"/>
      <c r="B23" s="449"/>
      <c r="C23" s="449"/>
      <c r="D23" s="450"/>
      <c r="E23" s="449"/>
      <c r="F23" s="449"/>
      <c r="G23" s="449"/>
      <c r="H23" s="449"/>
    </row>
    <row r="24" spans="1:9" ht="97" customHeight="1" x14ac:dyDescent="0.15">
      <c r="A24" s="578" t="s">
        <v>678</v>
      </c>
      <c r="B24" s="579"/>
      <c r="C24" s="579"/>
      <c r="D24" s="579"/>
      <c r="E24" s="579"/>
      <c r="F24" s="579"/>
      <c r="G24" s="579"/>
      <c r="H24" s="579"/>
      <c r="I24" s="580"/>
    </row>
    <row r="25" spans="1:9" ht="7" customHeight="1" x14ac:dyDescent="0.15">
      <c r="A25" s="581"/>
      <c r="B25" s="581"/>
      <c r="C25" s="581"/>
      <c r="D25" s="581"/>
      <c r="E25" s="581"/>
      <c r="F25" s="581"/>
      <c r="G25" s="581"/>
      <c r="H25" s="581"/>
      <c r="I25" s="581"/>
    </row>
    <row r="26" spans="1:9" ht="14" x14ac:dyDescent="0.15">
      <c r="A26" s="906" t="s">
        <v>581</v>
      </c>
      <c r="B26" s="906"/>
      <c r="C26" s="906"/>
      <c r="D26" s="906"/>
      <c r="F26" s="906" t="s">
        <v>583</v>
      </c>
      <c r="G26" s="906"/>
      <c r="H26" s="906"/>
      <c r="I26" s="906"/>
    </row>
    <row r="27" spans="1:9" ht="14" x14ac:dyDescent="0.15">
      <c r="A27" s="907" t="s">
        <v>3</v>
      </c>
      <c r="B27" s="907" t="s">
        <v>4</v>
      </c>
      <c r="C27" s="907" t="s">
        <v>582</v>
      </c>
      <c r="D27" s="907" t="s">
        <v>6</v>
      </c>
      <c r="F27" s="907" t="s">
        <v>3</v>
      </c>
      <c r="G27" s="907" t="s">
        <v>4</v>
      </c>
      <c r="H27" s="907" t="s">
        <v>582</v>
      </c>
      <c r="I27" s="907" t="s">
        <v>6</v>
      </c>
    </row>
    <row r="28" spans="1:9" ht="14" x14ac:dyDescent="0.15">
      <c r="A28" s="907" t="s">
        <v>66</v>
      </c>
      <c r="B28" s="908" t="s">
        <v>67</v>
      </c>
      <c r="C28" s="908" t="s">
        <v>68</v>
      </c>
      <c r="D28" s="907">
        <v>6</v>
      </c>
      <c r="F28" s="907" t="s">
        <v>55</v>
      </c>
      <c r="G28" s="908" t="s">
        <v>56</v>
      </c>
      <c r="H28" s="908" t="s">
        <v>57</v>
      </c>
      <c r="I28" s="907">
        <v>6</v>
      </c>
    </row>
    <row r="29" spans="1:9" ht="14" x14ac:dyDescent="0.15">
      <c r="A29" s="909" t="s">
        <v>66</v>
      </c>
      <c r="B29" s="910" t="s">
        <v>70</v>
      </c>
      <c r="C29" s="910" t="s">
        <v>71</v>
      </c>
      <c r="D29" s="909">
        <v>6</v>
      </c>
      <c r="F29" s="909" t="s">
        <v>73</v>
      </c>
      <c r="G29" s="911" t="s">
        <v>74</v>
      </c>
      <c r="H29" s="910" t="s">
        <v>75</v>
      </c>
      <c r="I29" s="909">
        <v>6</v>
      </c>
    </row>
    <row r="30" spans="1:9" ht="14" x14ac:dyDescent="0.15">
      <c r="A30" s="909" t="s">
        <v>81</v>
      </c>
      <c r="B30" s="910" t="s">
        <v>677</v>
      </c>
      <c r="C30" s="910" t="s">
        <v>523</v>
      </c>
      <c r="D30" s="909">
        <v>6</v>
      </c>
      <c r="F30" s="909" t="s">
        <v>73</v>
      </c>
      <c r="G30" s="911" t="s">
        <v>79</v>
      </c>
      <c r="H30" s="910" t="s">
        <v>80</v>
      </c>
      <c r="I30" s="909">
        <v>6</v>
      </c>
    </row>
    <row r="31" spans="1:9" ht="14" x14ac:dyDescent="0.15">
      <c r="A31" s="909" t="s">
        <v>81</v>
      </c>
      <c r="B31" s="911" t="s">
        <v>82</v>
      </c>
      <c r="C31" s="910" t="s">
        <v>83</v>
      </c>
      <c r="D31" s="909">
        <v>6</v>
      </c>
      <c r="F31" s="909" t="s">
        <v>106</v>
      </c>
      <c r="G31" s="910" t="s">
        <v>106</v>
      </c>
      <c r="H31" s="910" t="s">
        <v>106</v>
      </c>
      <c r="I31" s="909"/>
    </row>
    <row r="32" spans="1:9" x14ac:dyDescent="0.15">
      <c r="D32" s="440"/>
      <c r="I32" s="450" t="s">
        <v>106</v>
      </c>
    </row>
    <row r="33" spans="1:9" ht="14" x14ac:dyDescent="0.15">
      <c r="A33" s="906" t="s">
        <v>584</v>
      </c>
      <c r="B33" s="906"/>
      <c r="C33" s="906"/>
      <c r="D33" s="906"/>
      <c r="F33" s="906" t="s">
        <v>585</v>
      </c>
      <c r="G33" s="906"/>
      <c r="H33" s="906"/>
      <c r="I33" s="906"/>
    </row>
    <row r="34" spans="1:9" ht="14" x14ac:dyDescent="0.15">
      <c r="A34" s="907" t="s">
        <v>3</v>
      </c>
      <c r="B34" s="907" t="s">
        <v>4</v>
      </c>
      <c r="C34" s="907" t="s">
        <v>582</v>
      </c>
      <c r="D34" s="907" t="s">
        <v>6</v>
      </c>
      <c r="F34" s="907" t="s">
        <v>3</v>
      </c>
      <c r="G34" s="907" t="s">
        <v>4</v>
      </c>
      <c r="H34" s="907" t="s">
        <v>582</v>
      </c>
      <c r="I34" s="907" t="s">
        <v>6</v>
      </c>
    </row>
    <row r="35" spans="1:9" ht="14" x14ac:dyDescent="0.15">
      <c r="A35" s="909" t="s">
        <v>55</v>
      </c>
      <c r="B35" s="910" t="s">
        <v>64</v>
      </c>
      <c r="C35" s="910" t="s">
        <v>65</v>
      </c>
      <c r="D35" s="909">
        <v>6</v>
      </c>
      <c r="F35" s="909" t="s">
        <v>58</v>
      </c>
      <c r="G35" s="910" t="s">
        <v>59</v>
      </c>
      <c r="H35" s="910" t="s">
        <v>527</v>
      </c>
      <c r="I35" s="909">
        <v>6</v>
      </c>
    </row>
    <row r="36" spans="1:9" ht="14" x14ac:dyDescent="0.15">
      <c r="A36" s="909" t="s">
        <v>55</v>
      </c>
      <c r="B36" s="911" t="s">
        <v>69</v>
      </c>
      <c r="C36" s="910" t="s">
        <v>526</v>
      </c>
      <c r="D36" s="909">
        <v>6</v>
      </c>
      <c r="F36" s="909" t="s">
        <v>58</v>
      </c>
      <c r="G36" s="910" t="s">
        <v>614</v>
      </c>
      <c r="H36" s="912" t="s">
        <v>672</v>
      </c>
      <c r="I36" s="909">
        <v>6</v>
      </c>
    </row>
    <row r="37" spans="1:9" ht="14" x14ac:dyDescent="0.15">
      <c r="A37" s="907" t="s">
        <v>73</v>
      </c>
      <c r="B37" s="908" t="s">
        <v>78</v>
      </c>
      <c r="C37" s="908" t="s">
        <v>75</v>
      </c>
      <c r="D37" s="907">
        <v>6</v>
      </c>
      <c r="F37" s="909" t="s">
        <v>58</v>
      </c>
      <c r="G37" s="912" t="s">
        <v>679</v>
      </c>
      <c r="H37" s="912" t="s">
        <v>533</v>
      </c>
      <c r="I37" s="909">
        <v>6</v>
      </c>
    </row>
    <row r="38" spans="1:9" ht="14" x14ac:dyDescent="0.15">
      <c r="A38" s="907" t="s">
        <v>106</v>
      </c>
      <c r="B38" s="907" t="s">
        <v>106</v>
      </c>
      <c r="C38" s="907" t="s">
        <v>106</v>
      </c>
      <c r="D38" s="907" t="s">
        <v>106</v>
      </c>
      <c r="F38" s="909" t="s">
        <v>58</v>
      </c>
      <c r="G38" s="910" t="s">
        <v>62</v>
      </c>
      <c r="H38" s="910" t="s">
        <v>63</v>
      </c>
      <c r="I38" s="909">
        <v>6</v>
      </c>
    </row>
  </sheetData>
  <mergeCells count="16">
    <mergeCell ref="A1:I1"/>
    <mergeCell ref="A3:I3"/>
    <mergeCell ref="A4:D4"/>
    <mergeCell ref="F4:I4"/>
    <mergeCell ref="A10:I10"/>
    <mergeCell ref="A11:D11"/>
    <mergeCell ref="F11:I11"/>
    <mergeCell ref="A26:D26"/>
    <mergeCell ref="F26:I26"/>
    <mergeCell ref="A33:D33"/>
    <mergeCell ref="F33:I33"/>
    <mergeCell ref="A17:I17"/>
    <mergeCell ref="A18:D18"/>
    <mergeCell ref="F18:I18"/>
    <mergeCell ref="A24:I24"/>
    <mergeCell ref="A25:I25"/>
  </mergeCells>
  <phoneticPr fontId="6" type="noConversion"/>
  <printOptions horizontalCentered="1" verticalCentered="1"/>
  <pageMargins left="0.36000000000000004" right="0.36000000000000004" top="0.21" bottom="0.21" header="0.5" footer="0.5"/>
  <pageSetup paperSize="9" scale="66" orientation="landscape" horizontalDpi="4294967292" verticalDpi="4294967292"/>
  <extLst>
    <ext xmlns:mx="http://schemas.microsoft.com/office/mac/excel/2008/main" uri="{64002731-A6B0-56B0-2670-7721B7C09600}">
      <mx:PLV Mode="1" OnePage="0" WScale="69"/>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L50"/>
  <sheetViews>
    <sheetView topLeftCell="A5" zoomScale="120" zoomScaleNormal="120" zoomScalePageLayoutView="120" workbookViewId="0">
      <selection activeCell="G49" sqref="G49"/>
    </sheetView>
  </sheetViews>
  <sheetFormatPr baseColWidth="10" defaultColWidth="9.1640625" defaultRowHeight="14" x14ac:dyDescent="0.2"/>
  <cols>
    <col min="1" max="1" width="3" style="83" bestFit="1" customWidth="1"/>
    <col min="2" max="2" width="3.83203125" style="84" bestFit="1" customWidth="1"/>
    <col min="3" max="3" width="5.33203125" style="84" bestFit="1" customWidth="1"/>
    <col min="4" max="6" width="5.1640625" style="84" customWidth="1"/>
    <col min="7" max="7" width="6.5" style="84" customWidth="1"/>
    <col min="8" max="8" width="33.83203125" style="85" customWidth="1"/>
    <col min="9" max="9" width="8" style="86" bestFit="1" customWidth="1"/>
    <col min="10" max="10" width="5.1640625" style="86" bestFit="1" customWidth="1"/>
    <col min="11" max="11" width="4.5" style="86" bestFit="1" customWidth="1"/>
    <col min="12" max="12" width="7" style="50" bestFit="1" customWidth="1"/>
    <col min="13" max="13" width="4.6640625" style="50" bestFit="1" customWidth="1"/>
    <col min="14" max="14" width="5" style="50" bestFit="1" customWidth="1"/>
    <col min="15" max="15" width="12.6640625" style="133" bestFit="1" customWidth="1"/>
    <col min="16" max="16" width="8.5" style="133" customWidth="1"/>
    <col min="17" max="17" width="16.83203125" style="87" customWidth="1"/>
    <col min="18" max="18" width="7.5" style="50" bestFit="1" customWidth="1"/>
    <col min="19" max="19" width="7.5" style="50" customWidth="1"/>
    <col min="20" max="20" width="2" style="50" bestFit="1" customWidth="1"/>
    <col min="21" max="21" width="4.5" style="88" bestFit="1" customWidth="1"/>
    <col min="22" max="64" width="9.1640625" style="59"/>
    <col min="65" max="16384" width="9.1640625" style="50"/>
  </cols>
  <sheetData>
    <row r="1" spans="1:64" s="1" customFormat="1" ht="61.5" customHeight="1" x14ac:dyDescent="0.15">
      <c r="A1" s="636" t="s">
        <v>618</v>
      </c>
      <c r="B1" s="637"/>
      <c r="C1" s="637"/>
      <c r="D1" s="637"/>
      <c r="E1" s="637"/>
      <c r="F1" s="637"/>
      <c r="G1" s="637"/>
      <c r="H1" s="637"/>
      <c r="I1" s="637"/>
      <c r="J1" s="637"/>
      <c r="K1" s="637"/>
      <c r="L1" s="637"/>
      <c r="M1" s="637"/>
      <c r="N1" s="637"/>
      <c r="O1" s="637"/>
      <c r="P1" s="637"/>
      <c r="Q1" s="637"/>
      <c r="R1" s="637"/>
      <c r="S1" s="637"/>
      <c r="T1" s="637"/>
      <c r="U1" s="638"/>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row>
    <row r="2" spans="1:64" ht="38.25" customHeight="1" x14ac:dyDescent="0.2">
      <c r="A2" s="49" t="s">
        <v>84</v>
      </c>
      <c r="B2" s="49" t="s">
        <v>85</v>
      </c>
      <c r="C2" s="49" t="s">
        <v>86</v>
      </c>
      <c r="D2" s="639" t="s">
        <v>565</v>
      </c>
      <c r="E2" s="643"/>
      <c r="F2" s="640"/>
      <c r="G2" s="49" t="s">
        <v>3</v>
      </c>
      <c r="H2" s="49" t="s">
        <v>4</v>
      </c>
      <c r="I2" s="49" t="s">
        <v>87</v>
      </c>
      <c r="J2" s="49" t="s">
        <v>88</v>
      </c>
      <c r="K2" s="49" t="s">
        <v>89</v>
      </c>
      <c r="L2" s="49" t="s">
        <v>90</v>
      </c>
      <c r="M2" s="49" t="s">
        <v>91</v>
      </c>
      <c r="N2" s="49" t="s">
        <v>7</v>
      </c>
      <c r="O2" s="49" t="s">
        <v>264</v>
      </c>
      <c r="P2" s="49" t="s">
        <v>195</v>
      </c>
      <c r="Q2" s="49" t="s">
        <v>5</v>
      </c>
      <c r="R2" s="131" t="s">
        <v>92</v>
      </c>
      <c r="S2" s="314" t="s">
        <v>5</v>
      </c>
      <c r="T2" s="639" t="s">
        <v>196</v>
      </c>
      <c r="U2" s="640"/>
    </row>
    <row r="3" spans="1:64" s="56" customFormat="1" x14ac:dyDescent="0.15">
      <c r="A3" s="641">
        <v>1</v>
      </c>
      <c r="B3" s="632" t="s">
        <v>93</v>
      </c>
      <c r="C3" s="632" t="s">
        <v>94</v>
      </c>
      <c r="D3" s="596" t="s">
        <v>567</v>
      </c>
      <c r="E3" s="596" t="s">
        <v>566</v>
      </c>
      <c r="F3" s="596" t="s">
        <v>632</v>
      </c>
      <c r="G3" s="632" t="s">
        <v>95</v>
      </c>
      <c r="H3" s="634" t="s">
        <v>278</v>
      </c>
      <c r="I3" s="632" t="s">
        <v>96</v>
      </c>
      <c r="J3" s="632">
        <v>1</v>
      </c>
      <c r="K3" s="632">
        <v>1</v>
      </c>
      <c r="L3" s="51">
        <v>4.5</v>
      </c>
      <c r="M3" s="51">
        <v>1.5</v>
      </c>
      <c r="N3" s="51">
        <f t="shared" ref="N3:N8" si="0">L3*8+M3*12</f>
        <v>54</v>
      </c>
      <c r="O3" s="226" t="s">
        <v>200</v>
      </c>
      <c r="P3" s="644" t="s">
        <v>197</v>
      </c>
      <c r="Q3" s="52" t="s">
        <v>97</v>
      </c>
      <c r="R3" s="53" t="s">
        <v>98</v>
      </c>
      <c r="S3" s="53" t="s">
        <v>272</v>
      </c>
      <c r="T3" s="54">
        <v>1</v>
      </c>
      <c r="U3" s="55">
        <v>1</v>
      </c>
    </row>
    <row r="4" spans="1:64" s="56" customFormat="1" x14ac:dyDescent="0.15">
      <c r="A4" s="642"/>
      <c r="B4" s="633"/>
      <c r="C4" s="633"/>
      <c r="D4" s="597"/>
      <c r="E4" s="597"/>
      <c r="F4" s="597"/>
      <c r="G4" s="633"/>
      <c r="H4" s="635"/>
      <c r="I4" s="633"/>
      <c r="J4" s="633"/>
      <c r="K4" s="633"/>
      <c r="L4" s="57">
        <v>4.5</v>
      </c>
      <c r="M4" s="57">
        <v>1.5</v>
      </c>
      <c r="N4" s="57">
        <f t="shared" si="0"/>
        <v>54</v>
      </c>
      <c r="O4" s="227" t="s">
        <v>201</v>
      </c>
      <c r="P4" s="645"/>
      <c r="Q4" s="429" t="s">
        <v>99</v>
      </c>
      <c r="R4" s="430"/>
      <c r="S4" s="430" t="s">
        <v>536</v>
      </c>
      <c r="T4" s="430" t="s">
        <v>106</v>
      </c>
      <c r="U4" s="431"/>
    </row>
    <row r="5" spans="1:64" s="59" customFormat="1" x14ac:dyDescent="0.2">
      <c r="A5" s="586">
        <v>2</v>
      </c>
      <c r="B5" s="588" t="s">
        <v>93</v>
      </c>
      <c r="C5" s="588" t="s">
        <v>94</v>
      </c>
      <c r="D5" s="588" t="s">
        <v>567</v>
      </c>
      <c r="E5" s="588" t="s">
        <v>566</v>
      </c>
      <c r="F5" s="588" t="s">
        <v>632</v>
      </c>
      <c r="G5" s="588" t="s">
        <v>100</v>
      </c>
      <c r="H5" s="592" t="s">
        <v>275</v>
      </c>
      <c r="I5" s="588" t="s">
        <v>101</v>
      </c>
      <c r="J5" s="588">
        <v>1</v>
      </c>
      <c r="K5" s="588">
        <v>1</v>
      </c>
      <c r="L5" s="317">
        <v>6</v>
      </c>
      <c r="M5" s="317">
        <v>0</v>
      </c>
      <c r="N5" s="317">
        <f t="shared" si="0"/>
        <v>48</v>
      </c>
      <c r="O5" s="602" t="s">
        <v>200</v>
      </c>
      <c r="P5" s="602" t="s">
        <v>197</v>
      </c>
      <c r="Q5" s="318" t="s">
        <v>102</v>
      </c>
      <c r="R5" s="319" t="s">
        <v>103</v>
      </c>
      <c r="S5" s="319" t="s">
        <v>540</v>
      </c>
      <c r="T5" s="319">
        <v>2</v>
      </c>
      <c r="U5" s="320">
        <v>1</v>
      </c>
    </row>
    <row r="6" spans="1:64" s="59" customFormat="1" x14ac:dyDescent="0.2">
      <c r="A6" s="587"/>
      <c r="B6" s="589"/>
      <c r="C6" s="589"/>
      <c r="D6" s="589"/>
      <c r="E6" s="589"/>
      <c r="F6" s="589"/>
      <c r="G6" s="589"/>
      <c r="H6" s="593"/>
      <c r="I6" s="589"/>
      <c r="J6" s="589"/>
      <c r="K6" s="589"/>
      <c r="L6" s="321">
        <v>3</v>
      </c>
      <c r="M6" s="321">
        <v>3</v>
      </c>
      <c r="N6" s="321">
        <f t="shared" si="0"/>
        <v>60</v>
      </c>
      <c r="O6" s="603"/>
      <c r="P6" s="603"/>
      <c r="Q6" s="322" t="s">
        <v>104</v>
      </c>
      <c r="R6" s="321" t="s">
        <v>105</v>
      </c>
      <c r="S6" s="321" t="s">
        <v>272</v>
      </c>
      <c r="T6" s="321" t="s">
        <v>106</v>
      </c>
      <c r="U6" s="323"/>
    </row>
    <row r="7" spans="1:64" s="59" customFormat="1" ht="28" x14ac:dyDescent="0.2">
      <c r="A7" s="60"/>
      <c r="B7" s="30" t="s">
        <v>107</v>
      </c>
      <c r="C7" s="30" t="s">
        <v>108</v>
      </c>
      <c r="D7" s="30"/>
      <c r="E7" s="30" t="s">
        <v>566</v>
      </c>
      <c r="F7" s="416" t="s">
        <v>632</v>
      </c>
      <c r="G7" s="30" t="s">
        <v>109</v>
      </c>
      <c r="H7" s="29" t="s">
        <v>555</v>
      </c>
      <c r="I7" s="30" t="s">
        <v>575</v>
      </c>
      <c r="J7" s="30">
        <v>1</v>
      </c>
      <c r="K7" s="30">
        <v>1</v>
      </c>
      <c r="L7" s="30">
        <v>3</v>
      </c>
      <c r="M7" s="30">
        <v>0</v>
      </c>
      <c r="N7" s="30">
        <f t="shared" si="0"/>
        <v>24</v>
      </c>
      <c r="O7" s="132" t="s">
        <v>106</v>
      </c>
      <c r="P7" s="132" t="s">
        <v>106</v>
      </c>
      <c r="Q7" s="61" t="s">
        <v>106</v>
      </c>
      <c r="R7" s="30" t="s">
        <v>106</v>
      </c>
      <c r="S7" s="30"/>
      <c r="T7" s="30" t="s">
        <v>106</v>
      </c>
      <c r="U7" s="62"/>
    </row>
    <row r="8" spans="1:64" s="59" customFormat="1" ht="28" x14ac:dyDescent="0.2">
      <c r="A8" s="60"/>
      <c r="B8" s="30" t="s">
        <v>107</v>
      </c>
      <c r="C8" s="30" t="s">
        <v>108</v>
      </c>
      <c r="D8" s="30" t="s">
        <v>567</v>
      </c>
      <c r="E8" s="526" t="s">
        <v>566</v>
      </c>
      <c r="F8" s="416" t="s">
        <v>632</v>
      </c>
      <c r="G8" s="30" t="s">
        <v>109</v>
      </c>
      <c r="H8" s="29" t="s">
        <v>574</v>
      </c>
      <c r="I8" s="30" t="s">
        <v>110</v>
      </c>
      <c r="J8" s="30">
        <v>1</v>
      </c>
      <c r="K8" s="30">
        <v>1</v>
      </c>
      <c r="L8" s="30">
        <v>3</v>
      </c>
      <c r="M8" s="30">
        <v>0</v>
      </c>
      <c r="N8" s="30">
        <f t="shared" si="0"/>
        <v>24</v>
      </c>
      <c r="O8" s="132" t="s">
        <v>106</v>
      </c>
      <c r="P8" s="132" t="s">
        <v>106</v>
      </c>
      <c r="Q8" s="61" t="s">
        <v>106</v>
      </c>
      <c r="R8" s="30" t="s">
        <v>106</v>
      </c>
      <c r="S8" s="30"/>
      <c r="T8" s="30" t="s">
        <v>106</v>
      </c>
      <c r="U8" s="62"/>
    </row>
    <row r="9" spans="1:64" s="56" customFormat="1" ht="33" customHeight="1" x14ac:dyDescent="0.15">
      <c r="A9" s="586">
        <v>3</v>
      </c>
      <c r="B9" s="588" t="s">
        <v>93</v>
      </c>
      <c r="C9" s="588" t="s">
        <v>94</v>
      </c>
      <c r="D9" s="588" t="s">
        <v>567</v>
      </c>
      <c r="E9" s="588" t="s">
        <v>566</v>
      </c>
      <c r="F9" s="588" t="s">
        <v>632</v>
      </c>
      <c r="G9" s="588" t="s">
        <v>111</v>
      </c>
      <c r="H9" s="590" t="s">
        <v>498</v>
      </c>
      <c r="I9" s="588" t="s">
        <v>112</v>
      </c>
      <c r="J9" s="588">
        <v>1</v>
      </c>
      <c r="K9" s="588">
        <v>2</v>
      </c>
      <c r="L9" s="542">
        <v>9</v>
      </c>
      <c r="M9" s="542">
        <v>0</v>
      </c>
      <c r="N9" s="542">
        <f>L9*8+M9*12</f>
        <v>72</v>
      </c>
      <c r="O9" s="333" t="s">
        <v>200</v>
      </c>
      <c r="P9" s="590" t="s">
        <v>197</v>
      </c>
      <c r="Q9" s="582" t="s">
        <v>113</v>
      </c>
      <c r="R9" s="582" t="s">
        <v>105</v>
      </c>
      <c r="S9" s="582" t="s">
        <v>540</v>
      </c>
      <c r="T9" s="582">
        <v>3</v>
      </c>
      <c r="U9" s="584">
        <v>1</v>
      </c>
    </row>
    <row r="10" spans="1:64" x14ac:dyDescent="0.2">
      <c r="A10" s="587"/>
      <c r="B10" s="589"/>
      <c r="C10" s="589"/>
      <c r="D10" s="589"/>
      <c r="E10" s="589"/>
      <c r="F10" s="589"/>
      <c r="G10" s="589"/>
      <c r="H10" s="591"/>
      <c r="I10" s="589"/>
      <c r="J10" s="589"/>
      <c r="K10" s="589"/>
      <c r="L10" s="543">
        <v>0</v>
      </c>
      <c r="M10" s="543">
        <v>3</v>
      </c>
      <c r="N10" s="543">
        <f>L10*8+M10*12</f>
        <v>36</v>
      </c>
      <c r="O10" s="541" t="s">
        <v>201</v>
      </c>
      <c r="P10" s="591"/>
      <c r="Q10" s="583"/>
      <c r="R10" s="583"/>
      <c r="S10" s="583"/>
      <c r="T10" s="583"/>
      <c r="U10" s="585"/>
    </row>
    <row r="11" spans="1:64" s="56" customFormat="1" x14ac:dyDescent="0.15">
      <c r="A11" s="641">
        <v>4</v>
      </c>
      <c r="B11" s="632" t="s">
        <v>93</v>
      </c>
      <c r="C11" s="632" t="s">
        <v>94</v>
      </c>
      <c r="D11" s="596" t="s">
        <v>567</v>
      </c>
      <c r="E11" s="596" t="s">
        <v>566</v>
      </c>
      <c r="F11" s="596" t="s">
        <v>632</v>
      </c>
      <c r="G11" s="632" t="s">
        <v>114</v>
      </c>
      <c r="H11" s="634" t="s">
        <v>497</v>
      </c>
      <c r="I11" s="632" t="s">
        <v>115</v>
      </c>
      <c r="J11" s="632">
        <v>1</v>
      </c>
      <c r="K11" s="632">
        <v>2</v>
      </c>
      <c r="L11" s="51">
        <v>9</v>
      </c>
      <c r="M11" s="51">
        <v>0</v>
      </c>
      <c r="N11" s="51">
        <f t="shared" ref="N11:N44" si="1">L11*8+M11*12</f>
        <v>72</v>
      </c>
      <c r="O11" s="226" t="s">
        <v>200</v>
      </c>
      <c r="P11" s="644" t="s">
        <v>197</v>
      </c>
      <c r="Q11" s="648" t="s">
        <v>576</v>
      </c>
      <c r="R11" s="650" t="s">
        <v>105</v>
      </c>
      <c r="S11" s="650" t="s">
        <v>272</v>
      </c>
      <c r="T11" s="672">
        <v>4</v>
      </c>
      <c r="U11" s="674">
        <v>1</v>
      </c>
    </row>
    <row r="12" spans="1:64" s="56" customFormat="1" x14ac:dyDescent="0.15">
      <c r="A12" s="642"/>
      <c r="B12" s="633"/>
      <c r="C12" s="633"/>
      <c r="D12" s="597"/>
      <c r="E12" s="597"/>
      <c r="F12" s="597"/>
      <c r="G12" s="633"/>
      <c r="H12" s="635"/>
      <c r="I12" s="633"/>
      <c r="J12" s="633"/>
      <c r="K12" s="633"/>
      <c r="L12" s="57">
        <v>0</v>
      </c>
      <c r="M12" s="57">
        <v>3</v>
      </c>
      <c r="N12" s="57">
        <f t="shared" si="1"/>
        <v>36</v>
      </c>
      <c r="O12" s="227" t="s">
        <v>201</v>
      </c>
      <c r="P12" s="645"/>
      <c r="Q12" s="649"/>
      <c r="R12" s="651"/>
      <c r="S12" s="651"/>
      <c r="T12" s="673"/>
      <c r="U12" s="675"/>
    </row>
    <row r="13" spans="1:64" s="56" customFormat="1" x14ac:dyDescent="0.15">
      <c r="A13" s="586">
        <v>5</v>
      </c>
      <c r="B13" s="588" t="s">
        <v>93</v>
      </c>
      <c r="C13" s="588" t="s">
        <v>94</v>
      </c>
      <c r="D13" s="594" t="s">
        <v>567</v>
      </c>
      <c r="E13" s="594" t="s">
        <v>566</v>
      </c>
      <c r="F13" s="594" t="s">
        <v>632</v>
      </c>
      <c r="G13" s="588" t="s">
        <v>116</v>
      </c>
      <c r="H13" s="592" t="s">
        <v>496</v>
      </c>
      <c r="I13" s="588" t="s">
        <v>117</v>
      </c>
      <c r="J13" s="588">
        <v>1</v>
      </c>
      <c r="K13" s="588">
        <v>2</v>
      </c>
      <c r="L13" s="324">
        <v>9</v>
      </c>
      <c r="M13" s="324">
        <v>0</v>
      </c>
      <c r="N13" s="324">
        <f t="shared" si="1"/>
        <v>72</v>
      </c>
      <c r="O13" s="333" t="s">
        <v>200</v>
      </c>
      <c r="P13" s="602" t="s">
        <v>197</v>
      </c>
      <c r="Q13" s="592" t="s">
        <v>475</v>
      </c>
      <c r="R13" s="646" t="s">
        <v>105</v>
      </c>
      <c r="S13" s="602" t="s">
        <v>272</v>
      </c>
      <c r="T13" s="594" t="s">
        <v>106</v>
      </c>
      <c r="U13" s="652" t="s">
        <v>106</v>
      </c>
    </row>
    <row r="14" spans="1:64" s="56" customFormat="1" x14ac:dyDescent="0.15">
      <c r="A14" s="587"/>
      <c r="B14" s="589"/>
      <c r="C14" s="589"/>
      <c r="D14" s="595"/>
      <c r="E14" s="595"/>
      <c r="F14" s="595"/>
      <c r="G14" s="589"/>
      <c r="H14" s="593"/>
      <c r="I14" s="589"/>
      <c r="J14" s="589"/>
      <c r="K14" s="589"/>
      <c r="L14" s="334">
        <v>0</v>
      </c>
      <c r="M14" s="334">
        <v>3</v>
      </c>
      <c r="N14" s="334">
        <f t="shared" si="1"/>
        <v>36</v>
      </c>
      <c r="O14" s="335" t="s">
        <v>201</v>
      </c>
      <c r="P14" s="603"/>
      <c r="Q14" s="593"/>
      <c r="R14" s="647"/>
      <c r="S14" s="603"/>
      <c r="T14" s="595"/>
      <c r="U14" s="653"/>
    </row>
    <row r="15" spans="1:64" s="56" customFormat="1" ht="27.75" customHeight="1" x14ac:dyDescent="0.15">
      <c r="A15" s="641">
        <v>6</v>
      </c>
      <c r="B15" s="632" t="s">
        <v>93</v>
      </c>
      <c r="C15" s="632" t="s">
        <v>94</v>
      </c>
      <c r="D15" s="596" t="s">
        <v>567</v>
      </c>
      <c r="E15" s="596" t="s">
        <v>566</v>
      </c>
      <c r="F15" s="596" t="s">
        <v>632</v>
      </c>
      <c r="G15" s="632" t="s">
        <v>118</v>
      </c>
      <c r="H15" s="634" t="s">
        <v>277</v>
      </c>
      <c r="I15" s="632" t="s">
        <v>119</v>
      </c>
      <c r="J15" s="632">
        <v>2</v>
      </c>
      <c r="K15" s="632">
        <v>1</v>
      </c>
      <c r="L15" s="51">
        <v>3</v>
      </c>
      <c r="M15" s="51">
        <v>0</v>
      </c>
      <c r="N15" s="51">
        <f t="shared" si="1"/>
        <v>24</v>
      </c>
      <c r="O15" s="226" t="s">
        <v>200</v>
      </c>
      <c r="P15" s="644" t="s">
        <v>197</v>
      </c>
      <c r="Q15" s="654" t="s">
        <v>499</v>
      </c>
      <c r="R15" s="655"/>
      <c r="S15" s="655"/>
      <c r="T15" s="655"/>
      <c r="U15" s="656"/>
      <c r="V15" s="56" t="s">
        <v>656</v>
      </c>
    </row>
    <row r="16" spans="1:64" s="56" customFormat="1" x14ac:dyDescent="0.15">
      <c r="A16" s="642"/>
      <c r="B16" s="633"/>
      <c r="C16" s="633"/>
      <c r="D16" s="597"/>
      <c r="E16" s="597"/>
      <c r="F16" s="597"/>
      <c r="G16" s="633"/>
      <c r="H16" s="635"/>
      <c r="I16" s="633"/>
      <c r="J16" s="633"/>
      <c r="K16" s="633"/>
      <c r="L16" s="57">
        <v>0</v>
      </c>
      <c r="M16" s="57">
        <v>3</v>
      </c>
      <c r="N16" s="57">
        <f t="shared" si="1"/>
        <v>36</v>
      </c>
      <c r="O16" s="227" t="s">
        <v>201</v>
      </c>
      <c r="P16" s="645"/>
      <c r="Q16" s="234" t="s">
        <v>176</v>
      </c>
      <c r="R16" s="227" t="s">
        <v>105</v>
      </c>
      <c r="S16" s="227" t="s">
        <v>272</v>
      </c>
      <c r="T16" s="224" t="s">
        <v>106</v>
      </c>
      <c r="U16" s="225" t="s">
        <v>106</v>
      </c>
    </row>
    <row r="17" spans="1:64" s="56" customFormat="1" ht="14" customHeight="1" x14ac:dyDescent="0.15">
      <c r="A17" s="665">
        <v>7</v>
      </c>
      <c r="B17" s="594" t="s">
        <v>120</v>
      </c>
      <c r="C17" s="594" t="s">
        <v>121</v>
      </c>
      <c r="D17" s="594" t="s">
        <v>567</v>
      </c>
      <c r="E17" s="594" t="s">
        <v>566</v>
      </c>
      <c r="F17" s="563" t="s">
        <v>632</v>
      </c>
      <c r="G17" s="594" t="s">
        <v>55</v>
      </c>
      <c r="H17" s="661" t="s">
        <v>279</v>
      </c>
      <c r="I17" s="316" t="s">
        <v>493</v>
      </c>
      <c r="J17" s="596">
        <v>2</v>
      </c>
      <c r="K17" s="596">
        <v>1</v>
      </c>
      <c r="L17" s="317">
        <v>8</v>
      </c>
      <c r="M17" s="317">
        <v>0</v>
      </c>
      <c r="N17" s="317">
        <f t="shared" si="1"/>
        <v>64</v>
      </c>
      <c r="O17" s="333" t="s">
        <v>200</v>
      </c>
      <c r="P17" s="644" t="s">
        <v>197</v>
      </c>
      <c r="Q17" s="325" t="s">
        <v>122</v>
      </c>
      <c r="R17" s="326" t="s">
        <v>98</v>
      </c>
      <c r="S17" s="326" t="s">
        <v>272</v>
      </c>
      <c r="T17" s="319">
        <v>5</v>
      </c>
      <c r="U17" s="320">
        <v>1</v>
      </c>
    </row>
    <row r="18" spans="1:64" s="56" customFormat="1" ht="14" customHeight="1" x14ac:dyDescent="0.15">
      <c r="A18" s="666"/>
      <c r="B18" s="668"/>
      <c r="C18" s="668"/>
      <c r="D18" s="668"/>
      <c r="E18" s="668"/>
      <c r="F18" s="564"/>
      <c r="G18" s="668"/>
      <c r="H18" s="662"/>
      <c r="I18" s="316" t="s">
        <v>493</v>
      </c>
      <c r="J18" s="660"/>
      <c r="K18" s="660"/>
      <c r="L18" s="336">
        <v>1</v>
      </c>
      <c r="M18" s="336">
        <v>0</v>
      </c>
      <c r="N18" s="336">
        <f t="shared" si="1"/>
        <v>8</v>
      </c>
      <c r="O18" s="353" t="s">
        <v>200</v>
      </c>
      <c r="P18" s="658"/>
      <c r="Q18" s="338" t="s">
        <v>123</v>
      </c>
      <c r="R18" s="337" t="s">
        <v>105</v>
      </c>
      <c r="S18" s="337" t="s">
        <v>537</v>
      </c>
      <c r="T18" s="340" t="s">
        <v>106</v>
      </c>
      <c r="U18" s="341" t="s">
        <v>106</v>
      </c>
    </row>
    <row r="19" spans="1:64" s="56" customFormat="1" ht="14" customHeight="1" x14ac:dyDescent="0.15">
      <c r="A19" s="666"/>
      <c r="B19" s="668"/>
      <c r="C19" s="668"/>
      <c r="D19" s="668"/>
      <c r="E19" s="668"/>
      <c r="F19" s="563" t="s">
        <v>632</v>
      </c>
      <c r="G19" s="668"/>
      <c r="H19" s="662"/>
      <c r="I19" s="235" t="s">
        <v>494</v>
      </c>
      <c r="J19" s="660"/>
      <c r="K19" s="660"/>
      <c r="L19" s="369">
        <v>0</v>
      </c>
      <c r="M19" s="369">
        <v>2</v>
      </c>
      <c r="N19" s="369">
        <f t="shared" si="1"/>
        <v>24</v>
      </c>
      <c r="O19" s="370" t="s">
        <v>201</v>
      </c>
      <c r="P19" s="658"/>
      <c r="Q19" s="371" t="s">
        <v>122</v>
      </c>
      <c r="R19" s="370" t="s">
        <v>98</v>
      </c>
      <c r="S19" s="370" t="s">
        <v>272</v>
      </c>
      <c r="T19" s="372" t="s">
        <v>106</v>
      </c>
      <c r="U19" s="315" t="s">
        <v>106</v>
      </c>
    </row>
    <row r="20" spans="1:64" s="56" customFormat="1" ht="14" customHeight="1" x14ac:dyDescent="0.15">
      <c r="A20" s="666"/>
      <c r="B20" s="668"/>
      <c r="C20" s="668"/>
      <c r="D20" s="668"/>
      <c r="E20" s="668"/>
      <c r="F20" s="564"/>
      <c r="G20" s="668"/>
      <c r="H20" s="662"/>
      <c r="I20" s="235" t="s">
        <v>494</v>
      </c>
      <c r="J20" s="660"/>
      <c r="K20" s="660"/>
      <c r="L20" s="369">
        <v>0</v>
      </c>
      <c r="M20" s="369">
        <v>1</v>
      </c>
      <c r="N20" s="369">
        <f t="shared" si="1"/>
        <v>12</v>
      </c>
      <c r="O20" s="370" t="s">
        <v>201</v>
      </c>
      <c r="P20" s="658"/>
      <c r="Q20" s="371" t="s">
        <v>123</v>
      </c>
      <c r="R20" s="370" t="s">
        <v>105</v>
      </c>
      <c r="S20" s="370" t="s">
        <v>537</v>
      </c>
      <c r="T20" s="372" t="s">
        <v>106</v>
      </c>
      <c r="U20" s="315" t="s">
        <v>106</v>
      </c>
    </row>
    <row r="21" spans="1:64" s="56" customFormat="1" x14ac:dyDescent="0.15">
      <c r="A21" s="666"/>
      <c r="B21" s="668"/>
      <c r="C21" s="668"/>
      <c r="D21" s="668"/>
      <c r="E21" s="668"/>
      <c r="F21" s="563" t="s">
        <v>632</v>
      </c>
      <c r="G21" s="668"/>
      <c r="H21" s="662"/>
      <c r="I21" s="316" t="s">
        <v>495</v>
      </c>
      <c r="J21" s="660"/>
      <c r="K21" s="660"/>
      <c r="L21" s="316">
        <v>0</v>
      </c>
      <c r="M21" s="316">
        <v>2</v>
      </c>
      <c r="N21" s="316">
        <f t="shared" si="1"/>
        <v>24</v>
      </c>
      <c r="O21" s="337" t="s">
        <v>201</v>
      </c>
      <c r="P21" s="658"/>
      <c r="Q21" s="352" t="s">
        <v>122</v>
      </c>
      <c r="R21" s="353" t="s">
        <v>98</v>
      </c>
      <c r="S21" s="339" t="s">
        <v>272</v>
      </c>
      <c r="T21" s="316" t="s">
        <v>106</v>
      </c>
      <c r="U21" s="374" t="s">
        <v>106</v>
      </c>
    </row>
    <row r="22" spans="1:64" s="56" customFormat="1" x14ac:dyDescent="0.15">
      <c r="A22" s="667"/>
      <c r="B22" s="595"/>
      <c r="C22" s="595"/>
      <c r="D22" s="595"/>
      <c r="E22" s="595"/>
      <c r="F22" s="564"/>
      <c r="G22" s="595"/>
      <c r="H22" s="663"/>
      <c r="I22" s="334" t="s">
        <v>495</v>
      </c>
      <c r="J22" s="597"/>
      <c r="K22" s="597"/>
      <c r="L22" s="321">
        <v>0</v>
      </c>
      <c r="M22" s="321">
        <v>1</v>
      </c>
      <c r="N22" s="321">
        <f t="shared" si="1"/>
        <v>12</v>
      </c>
      <c r="O22" s="335" t="s">
        <v>201</v>
      </c>
      <c r="P22" s="645"/>
      <c r="Q22" s="331" t="s">
        <v>123</v>
      </c>
      <c r="R22" s="332" t="s">
        <v>105</v>
      </c>
      <c r="S22" s="332" t="s">
        <v>537</v>
      </c>
      <c r="T22" s="321" t="s">
        <v>106</v>
      </c>
      <c r="U22" s="375" t="s">
        <v>106</v>
      </c>
    </row>
    <row r="23" spans="1:64" s="373" customFormat="1" x14ac:dyDescent="0.15">
      <c r="A23" s="622">
        <v>8</v>
      </c>
      <c r="B23" s="598" t="s">
        <v>120</v>
      </c>
      <c r="C23" s="598" t="s">
        <v>121</v>
      </c>
      <c r="D23" s="596" t="s">
        <v>567</v>
      </c>
      <c r="E23" s="596" t="s">
        <v>566</v>
      </c>
      <c r="G23" s="598" t="s">
        <v>76</v>
      </c>
      <c r="H23" s="626" t="s">
        <v>488</v>
      </c>
      <c r="I23" s="598" t="s">
        <v>124</v>
      </c>
      <c r="J23" s="598">
        <v>2</v>
      </c>
      <c r="K23" s="598">
        <v>1</v>
      </c>
      <c r="L23" s="238">
        <v>4.5</v>
      </c>
      <c r="M23" s="238">
        <v>1.5</v>
      </c>
      <c r="N23" s="238">
        <f t="shared" si="1"/>
        <v>54</v>
      </c>
      <c r="O23" s="624" t="s">
        <v>200</v>
      </c>
      <c r="P23" s="624" t="s">
        <v>197</v>
      </c>
      <c r="Q23" s="437" t="s">
        <v>125</v>
      </c>
      <c r="R23" s="438" t="s">
        <v>98</v>
      </c>
      <c r="S23" s="438" t="s">
        <v>272</v>
      </c>
      <c r="T23" s="560">
        <v>6</v>
      </c>
      <c r="U23" s="436">
        <v>1</v>
      </c>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row>
    <row r="24" spans="1:64" s="373" customFormat="1" x14ac:dyDescent="0.15">
      <c r="A24" s="669"/>
      <c r="B24" s="664"/>
      <c r="C24" s="664"/>
      <c r="D24" s="660"/>
      <c r="E24" s="660"/>
      <c r="F24" s="373" t="s">
        <v>632</v>
      </c>
      <c r="G24" s="664"/>
      <c r="H24" s="659"/>
      <c r="I24" s="664"/>
      <c r="J24" s="664"/>
      <c r="K24" s="664"/>
      <c r="L24" s="432">
        <v>0</v>
      </c>
      <c r="M24" s="432">
        <v>1</v>
      </c>
      <c r="N24" s="432">
        <f t="shared" si="1"/>
        <v>12</v>
      </c>
      <c r="O24" s="657"/>
      <c r="P24" s="657"/>
      <c r="Q24" s="433" t="s">
        <v>577</v>
      </c>
      <c r="R24" s="434" t="s">
        <v>98</v>
      </c>
      <c r="S24" s="434" t="s">
        <v>272</v>
      </c>
      <c r="T24" s="435">
        <v>7</v>
      </c>
      <c r="U24" s="436">
        <v>1</v>
      </c>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row>
    <row r="25" spans="1:64" s="373" customFormat="1" x14ac:dyDescent="0.15">
      <c r="A25" s="623"/>
      <c r="B25" s="599"/>
      <c r="C25" s="599"/>
      <c r="D25" s="597"/>
      <c r="E25" s="597"/>
      <c r="G25" s="599"/>
      <c r="H25" s="627"/>
      <c r="I25" s="599"/>
      <c r="J25" s="599"/>
      <c r="K25" s="599"/>
      <c r="L25" s="239">
        <v>4.5</v>
      </c>
      <c r="M25" s="239">
        <v>0.5</v>
      </c>
      <c r="N25" s="239">
        <f t="shared" si="1"/>
        <v>42</v>
      </c>
      <c r="O25" s="625"/>
      <c r="P25" s="625"/>
      <c r="Q25" s="425" t="s">
        <v>617</v>
      </c>
      <c r="R25" s="426"/>
      <c r="S25" s="430" t="s">
        <v>643</v>
      </c>
      <c r="T25" s="427"/>
      <c r="U25" s="428"/>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64" s="373" customFormat="1" ht="14" customHeight="1" x14ac:dyDescent="0.15">
      <c r="A26" s="665">
        <v>9</v>
      </c>
      <c r="B26" s="594" t="s">
        <v>120</v>
      </c>
      <c r="C26" s="594" t="s">
        <v>121</v>
      </c>
      <c r="D26" s="594" t="s">
        <v>567</v>
      </c>
      <c r="E26" s="594" t="s">
        <v>566</v>
      </c>
      <c r="F26" s="594" t="s">
        <v>632</v>
      </c>
      <c r="G26" s="594" t="s">
        <v>126</v>
      </c>
      <c r="H26" s="661" t="s">
        <v>487</v>
      </c>
      <c r="I26" s="316" t="s">
        <v>492</v>
      </c>
      <c r="J26" s="630">
        <v>2</v>
      </c>
      <c r="K26" s="630">
        <v>2</v>
      </c>
      <c r="L26" s="317">
        <v>8</v>
      </c>
      <c r="M26" s="317">
        <v>1</v>
      </c>
      <c r="N26" s="317">
        <f t="shared" si="1"/>
        <v>76</v>
      </c>
      <c r="O26" s="365" t="s">
        <v>200</v>
      </c>
      <c r="P26" s="624" t="s">
        <v>197</v>
      </c>
      <c r="Q26" s="325" t="s">
        <v>127</v>
      </c>
      <c r="R26" s="326" t="s">
        <v>98</v>
      </c>
      <c r="S26" s="326" t="s">
        <v>272</v>
      </c>
      <c r="T26" s="319">
        <v>8</v>
      </c>
      <c r="U26" s="320">
        <v>1</v>
      </c>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row>
    <row r="27" spans="1:64" s="373" customFormat="1" x14ac:dyDescent="0.15">
      <c r="A27" s="666"/>
      <c r="B27" s="668"/>
      <c r="C27" s="668"/>
      <c r="D27" s="668"/>
      <c r="E27" s="668"/>
      <c r="F27" s="668"/>
      <c r="G27" s="668"/>
      <c r="H27" s="662"/>
      <c r="I27" s="235" t="s">
        <v>490</v>
      </c>
      <c r="J27" s="664"/>
      <c r="K27" s="664"/>
      <c r="L27" s="378">
        <v>0</v>
      </c>
      <c r="M27" s="378">
        <v>3</v>
      </c>
      <c r="N27" s="378">
        <f t="shared" si="1"/>
        <v>36</v>
      </c>
      <c r="O27" s="370" t="s">
        <v>201</v>
      </c>
      <c r="P27" s="657"/>
      <c r="Q27" s="379" t="s">
        <v>123</v>
      </c>
      <c r="R27" s="380" t="s">
        <v>105</v>
      </c>
      <c r="S27" s="380" t="s">
        <v>272</v>
      </c>
      <c r="T27" s="378" t="s">
        <v>106</v>
      </c>
      <c r="U27" s="381" t="s">
        <v>106</v>
      </c>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row>
    <row r="28" spans="1:64" s="373" customFormat="1" x14ac:dyDescent="0.15">
      <c r="A28" s="666"/>
      <c r="B28" s="668"/>
      <c r="C28" s="668"/>
      <c r="D28" s="668"/>
      <c r="E28" s="668"/>
      <c r="F28" s="668"/>
      <c r="G28" s="668"/>
      <c r="H28" s="662"/>
      <c r="I28" s="316" t="s">
        <v>490</v>
      </c>
      <c r="J28" s="664"/>
      <c r="K28" s="664"/>
      <c r="L28" s="336">
        <v>0</v>
      </c>
      <c r="M28" s="336">
        <v>1</v>
      </c>
      <c r="N28" s="336">
        <f t="shared" si="1"/>
        <v>12</v>
      </c>
      <c r="O28" s="353" t="s">
        <v>201</v>
      </c>
      <c r="P28" s="657"/>
      <c r="Q28" s="338" t="s">
        <v>123</v>
      </c>
      <c r="R28" s="337" t="s">
        <v>105</v>
      </c>
      <c r="S28" s="337" t="s">
        <v>272</v>
      </c>
      <c r="T28" s="340" t="s">
        <v>106</v>
      </c>
      <c r="U28" s="341" t="s">
        <v>106</v>
      </c>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row>
    <row r="29" spans="1:64" s="373" customFormat="1" x14ac:dyDescent="0.15">
      <c r="A29" s="666"/>
      <c r="B29" s="668"/>
      <c r="C29" s="668"/>
      <c r="D29" s="595"/>
      <c r="E29" s="595"/>
      <c r="F29" s="595"/>
      <c r="G29" s="668"/>
      <c r="H29" s="662"/>
      <c r="I29" s="316" t="s">
        <v>491</v>
      </c>
      <c r="J29" s="664"/>
      <c r="K29" s="664"/>
      <c r="L29" s="316">
        <v>0</v>
      </c>
      <c r="M29" s="316">
        <v>2</v>
      </c>
      <c r="N29" s="316">
        <f t="shared" si="1"/>
        <v>24</v>
      </c>
      <c r="O29" s="353" t="s">
        <v>201</v>
      </c>
      <c r="P29" s="657"/>
      <c r="Q29" s="418" t="s">
        <v>560</v>
      </c>
      <c r="R29" s="419" t="s">
        <v>256</v>
      </c>
      <c r="S29" s="419" t="s">
        <v>539</v>
      </c>
      <c r="T29" s="420" t="s">
        <v>106</v>
      </c>
      <c r="U29" s="421" t="s">
        <v>106</v>
      </c>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row>
    <row r="30" spans="1:64" s="373" customFormat="1" x14ac:dyDescent="0.15">
      <c r="A30" s="670">
        <v>10</v>
      </c>
      <c r="B30" s="630" t="s">
        <v>120</v>
      </c>
      <c r="C30" s="630" t="s">
        <v>121</v>
      </c>
      <c r="D30" s="596" t="s">
        <v>567</v>
      </c>
      <c r="E30" s="596" t="s">
        <v>566</v>
      </c>
      <c r="F30" s="596" t="s">
        <v>632</v>
      </c>
      <c r="G30" s="628" t="s">
        <v>66</v>
      </c>
      <c r="H30" s="626" t="s">
        <v>486</v>
      </c>
      <c r="I30" s="598" t="s">
        <v>128</v>
      </c>
      <c r="J30" s="598">
        <v>2</v>
      </c>
      <c r="K30" s="598">
        <v>2</v>
      </c>
      <c r="L30" s="238">
        <v>6</v>
      </c>
      <c r="M30" s="238">
        <v>3</v>
      </c>
      <c r="N30" s="238">
        <f t="shared" si="1"/>
        <v>84</v>
      </c>
      <c r="O30" s="377" t="s">
        <v>200</v>
      </c>
      <c r="P30" s="624" t="s">
        <v>197</v>
      </c>
      <c r="Q30" s="533" t="s">
        <v>36</v>
      </c>
      <c r="R30" s="527" t="s">
        <v>105</v>
      </c>
      <c r="S30" s="527" t="s">
        <v>272</v>
      </c>
      <c r="T30" s="628" t="s">
        <v>106</v>
      </c>
      <c r="U30" s="682" t="s">
        <v>106</v>
      </c>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row>
    <row r="31" spans="1:64" s="373" customFormat="1" x14ac:dyDescent="0.15">
      <c r="A31" s="671"/>
      <c r="B31" s="631"/>
      <c r="C31" s="631"/>
      <c r="D31" s="597"/>
      <c r="E31" s="597"/>
      <c r="F31" s="597"/>
      <c r="G31" s="629"/>
      <c r="H31" s="627"/>
      <c r="I31" s="599"/>
      <c r="J31" s="599"/>
      <c r="K31" s="599"/>
      <c r="L31" s="239">
        <v>3</v>
      </c>
      <c r="M31" s="239">
        <v>0</v>
      </c>
      <c r="N31" s="239">
        <f t="shared" si="1"/>
        <v>24</v>
      </c>
      <c r="O31" s="382" t="s">
        <v>201</v>
      </c>
      <c r="P31" s="625"/>
      <c r="Q31" s="534" t="s">
        <v>163</v>
      </c>
      <c r="R31" s="528" t="s">
        <v>105</v>
      </c>
      <c r="S31" s="528" t="s">
        <v>272</v>
      </c>
      <c r="T31" s="629"/>
      <c r="U31" s="683"/>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row>
    <row r="32" spans="1:64" s="373" customFormat="1" x14ac:dyDescent="0.15">
      <c r="A32" s="586">
        <v>11</v>
      </c>
      <c r="B32" s="588" t="s">
        <v>120</v>
      </c>
      <c r="C32" s="588" t="s">
        <v>121</v>
      </c>
      <c r="D32" s="594" t="s">
        <v>567</v>
      </c>
      <c r="E32" s="594" t="s">
        <v>566</v>
      </c>
      <c r="F32" s="594" t="s">
        <v>633</v>
      </c>
      <c r="G32" s="588" t="s">
        <v>129</v>
      </c>
      <c r="H32" s="592" t="s">
        <v>485</v>
      </c>
      <c r="I32" s="588" t="s">
        <v>489</v>
      </c>
      <c r="J32" s="588">
        <v>2</v>
      </c>
      <c r="K32" s="588">
        <v>2</v>
      </c>
      <c r="L32" s="317">
        <v>9</v>
      </c>
      <c r="M32" s="317">
        <v>0</v>
      </c>
      <c r="N32" s="317">
        <f t="shared" si="1"/>
        <v>72</v>
      </c>
      <c r="O32" s="333" t="s">
        <v>200</v>
      </c>
      <c r="P32" s="602" t="s">
        <v>197</v>
      </c>
      <c r="Q32" s="364" t="s">
        <v>130</v>
      </c>
      <c r="R32" s="365" t="s">
        <v>103</v>
      </c>
      <c r="S32" s="365" t="s">
        <v>540</v>
      </c>
      <c r="T32" s="317" t="s">
        <v>106</v>
      </c>
      <c r="U32" s="342" t="s">
        <v>106</v>
      </c>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row>
    <row r="33" spans="1:64" s="373" customFormat="1" x14ac:dyDescent="0.15">
      <c r="A33" s="587"/>
      <c r="B33" s="589"/>
      <c r="C33" s="589"/>
      <c r="D33" s="595"/>
      <c r="E33" s="595"/>
      <c r="F33" s="595"/>
      <c r="G33" s="589"/>
      <c r="H33" s="593"/>
      <c r="I33" s="589"/>
      <c r="J33" s="589"/>
      <c r="K33" s="589"/>
      <c r="L33" s="321">
        <v>0</v>
      </c>
      <c r="M33" s="321">
        <v>3</v>
      </c>
      <c r="N33" s="321">
        <f>L33*8+M33*12</f>
        <v>36</v>
      </c>
      <c r="O33" s="335" t="s">
        <v>201</v>
      </c>
      <c r="P33" s="603"/>
      <c r="Q33" s="331" t="s">
        <v>131</v>
      </c>
      <c r="R33" s="332" t="s">
        <v>473</v>
      </c>
      <c r="S33" s="332" t="s">
        <v>537</v>
      </c>
      <c r="T33" s="321" t="s">
        <v>106</v>
      </c>
      <c r="U33" s="323" t="s">
        <v>106</v>
      </c>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row>
    <row r="34" spans="1:64" s="373" customFormat="1" x14ac:dyDescent="0.15">
      <c r="A34" s="622">
        <v>12</v>
      </c>
      <c r="B34" s="598" t="s">
        <v>120</v>
      </c>
      <c r="C34" s="598" t="s">
        <v>121</v>
      </c>
      <c r="D34" s="596" t="s">
        <v>634</v>
      </c>
      <c r="E34" s="596" t="s">
        <v>566</v>
      </c>
      <c r="F34" s="596" t="s">
        <v>632</v>
      </c>
      <c r="G34" s="598" t="s">
        <v>58</v>
      </c>
      <c r="H34" s="626" t="s">
        <v>484</v>
      </c>
      <c r="I34" s="598" t="s">
        <v>133</v>
      </c>
      <c r="J34" s="598">
        <v>3</v>
      </c>
      <c r="K34" s="598">
        <v>1</v>
      </c>
      <c r="L34" s="238">
        <v>9</v>
      </c>
      <c r="M34" s="238">
        <v>0</v>
      </c>
      <c r="N34" s="238">
        <f t="shared" si="1"/>
        <v>72</v>
      </c>
      <c r="O34" s="624" t="s">
        <v>200</v>
      </c>
      <c r="P34" s="624" t="s">
        <v>198</v>
      </c>
      <c r="Q34" s="384" t="s">
        <v>134</v>
      </c>
      <c r="R34" s="238" t="s">
        <v>98</v>
      </c>
      <c r="S34" s="238" t="s">
        <v>272</v>
      </c>
      <c r="T34" s="238" t="s">
        <v>106</v>
      </c>
      <c r="U34" s="383" t="s">
        <v>106</v>
      </c>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row>
    <row r="35" spans="1:64" s="373" customFormat="1" x14ac:dyDescent="0.15">
      <c r="A35" s="623"/>
      <c r="B35" s="599"/>
      <c r="C35" s="599"/>
      <c r="D35" s="597"/>
      <c r="E35" s="597"/>
      <c r="F35" s="597"/>
      <c r="G35" s="599"/>
      <c r="H35" s="627"/>
      <c r="I35" s="599"/>
      <c r="J35" s="599"/>
      <c r="K35" s="599"/>
      <c r="L35" s="239">
        <v>3</v>
      </c>
      <c r="M35" s="239">
        <v>0</v>
      </c>
      <c r="N35" s="239">
        <f t="shared" si="1"/>
        <v>24</v>
      </c>
      <c r="O35" s="625"/>
      <c r="P35" s="625"/>
      <c r="Q35" s="423" t="s">
        <v>135</v>
      </c>
      <c r="R35" s="239" t="s">
        <v>105</v>
      </c>
      <c r="S35" s="239" t="s">
        <v>540</v>
      </c>
      <c r="T35" s="239" t="s">
        <v>106</v>
      </c>
      <c r="U35" s="376" t="s">
        <v>106</v>
      </c>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row>
    <row r="36" spans="1:64" s="59" customFormat="1" x14ac:dyDescent="0.2">
      <c r="A36" s="586">
        <v>13</v>
      </c>
      <c r="B36" s="588" t="s">
        <v>136</v>
      </c>
      <c r="C36" s="588" t="s">
        <v>137</v>
      </c>
      <c r="D36" s="594" t="s">
        <v>567</v>
      </c>
      <c r="E36" s="594" t="s">
        <v>566</v>
      </c>
      <c r="F36" s="594" t="s">
        <v>632</v>
      </c>
      <c r="G36" s="588" t="s">
        <v>138</v>
      </c>
      <c r="H36" s="592" t="s">
        <v>571</v>
      </c>
      <c r="I36" s="588" t="s">
        <v>139</v>
      </c>
      <c r="J36" s="588">
        <v>3</v>
      </c>
      <c r="K36" s="588">
        <v>1</v>
      </c>
      <c r="L36" s="317">
        <v>7</v>
      </c>
      <c r="M36" s="317">
        <v>2</v>
      </c>
      <c r="N36" s="317">
        <f t="shared" si="1"/>
        <v>80</v>
      </c>
      <c r="O36" s="602" t="s">
        <v>200</v>
      </c>
      <c r="P36" s="602" t="s">
        <v>197</v>
      </c>
      <c r="Q36" s="318" t="s">
        <v>51</v>
      </c>
      <c r="R36" s="319" t="s">
        <v>105</v>
      </c>
      <c r="S36" s="319" t="s">
        <v>272</v>
      </c>
      <c r="T36" s="319">
        <v>9</v>
      </c>
      <c r="U36" s="320">
        <v>1</v>
      </c>
    </row>
    <row r="37" spans="1:64" s="59" customFormat="1" x14ac:dyDescent="0.2">
      <c r="A37" s="587"/>
      <c r="B37" s="589"/>
      <c r="C37" s="589"/>
      <c r="D37" s="595"/>
      <c r="E37" s="595"/>
      <c r="F37" s="595"/>
      <c r="G37" s="589"/>
      <c r="H37" s="593"/>
      <c r="I37" s="589"/>
      <c r="J37" s="589"/>
      <c r="K37" s="589"/>
      <c r="L37" s="321">
        <v>2</v>
      </c>
      <c r="M37" s="321">
        <v>1</v>
      </c>
      <c r="N37" s="321">
        <f t="shared" si="1"/>
        <v>28</v>
      </c>
      <c r="O37" s="603"/>
      <c r="P37" s="603"/>
      <c r="Q37" s="322" t="s">
        <v>568</v>
      </c>
      <c r="R37" s="321" t="s">
        <v>105</v>
      </c>
      <c r="S37" s="321" t="s">
        <v>272</v>
      </c>
      <c r="T37" s="321" t="s">
        <v>106</v>
      </c>
      <c r="U37" s="323"/>
    </row>
    <row r="38" spans="1:64" s="56" customFormat="1" ht="14" customHeight="1" x14ac:dyDescent="0.15">
      <c r="A38" s="620">
        <v>14</v>
      </c>
      <c r="B38" s="618" t="s">
        <v>136</v>
      </c>
      <c r="C38" s="618" t="s">
        <v>137</v>
      </c>
      <c r="D38" s="616"/>
      <c r="E38" s="616"/>
      <c r="F38" s="616" t="s">
        <v>632</v>
      </c>
      <c r="G38" s="619" t="s">
        <v>34</v>
      </c>
      <c r="H38" s="621" t="s">
        <v>283</v>
      </c>
      <c r="I38" s="618" t="s">
        <v>140</v>
      </c>
      <c r="J38" s="619">
        <v>3</v>
      </c>
      <c r="K38" s="619">
        <v>2</v>
      </c>
      <c r="L38" s="616">
        <v>3</v>
      </c>
      <c r="M38" s="616">
        <v>3</v>
      </c>
      <c r="N38" s="616">
        <f>L38*8+M38*12</f>
        <v>60</v>
      </c>
      <c r="O38" s="608" t="s">
        <v>201</v>
      </c>
      <c r="P38" s="608" t="s">
        <v>198</v>
      </c>
      <c r="Q38" s="676" t="s">
        <v>36</v>
      </c>
      <c r="R38" s="608" t="s">
        <v>105</v>
      </c>
      <c r="S38" s="608" t="s">
        <v>272</v>
      </c>
      <c r="T38" s="678" t="s">
        <v>106</v>
      </c>
      <c r="U38" s="680" t="s">
        <v>106</v>
      </c>
    </row>
    <row r="39" spans="1:64" s="56" customFormat="1" x14ac:dyDescent="0.15">
      <c r="A39" s="620"/>
      <c r="B39" s="618"/>
      <c r="C39" s="618"/>
      <c r="D39" s="617"/>
      <c r="E39" s="617"/>
      <c r="F39" s="617"/>
      <c r="G39" s="619"/>
      <c r="H39" s="621"/>
      <c r="I39" s="618"/>
      <c r="J39" s="619"/>
      <c r="K39" s="619"/>
      <c r="L39" s="617"/>
      <c r="M39" s="617"/>
      <c r="N39" s="617"/>
      <c r="O39" s="609"/>
      <c r="P39" s="609"/>
      <c r="Q39" s="677"/>
      <c r="R39" s="609"/>
      <c r="S39" s="609"/>
      <c r="T39" s="679"/>
      <c r="U39" s="681"/>
    </row>
    <row r="40" spans="1:64" s="253" customFormat="1" ht="41.25" customHeight="1" x14ac:dyDescent="0.2">
      <c r="A40" s="343"/>
      <c r="B40" s="344" t="s">
        <v>337</v>
      </c>
      <c r="C40" s="344" t="s">
        <v>108</v>
      </c>
      <c r="D40" s="594" t="s">
        <v>567</v>
      </c>
      <c r="E40" s="594" t="s">
        <v>566</v>
      </c>
      <c r="F40" s="594" t="s">
        <v>632</v>
      </c>
      <c r="G40" s="344" t="s">
        <v>19</v>
      </c>
      <c r="H40" s="348" t="s">
        <v>483</v>
      </c>
      <c r="I40" s="344" t="s">
        <v>479</v>
      </c>
      <c r="J40" s="344" t="s">
        <v>106</v>
      </c>
      <c r="K40" s="344" t="s">
        <v>106</v>
      </c>
      <c r="L40" s="344">
        <v>3</v>
      </c>
      <c r="M40" s="344" t="s">
        <v>106</v>
      </c>
      <c r="N40" s="344" t="s">
        <v>106</v>
      </c>
      <c r="O40" s="346" t="s">
        <v>106</v>
      </c>
      <c r="P40" s="346" t="s">
        <v>106</v>
      </c>
      <c r="Q40" s="346" t="s">
        <v>106</v>
      </c>
      <c r="R40" s="346" t="s">
        <v>106</v>
      </c>
      <c r="S40" s="346"/>
      <c r="T40" s="346" t="s">
        <v>106</v>
      </c>
      <c r="U40" s="349" t="s">
        <v>106</v>
      </c>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row>
    <row r="41" spans="1:64" s="253" customFormat="1" ht="27.75" customHeight="1" x14ac:dyDescent="0.2">
      <c r="A41" s="251"/>
      <c r="B41" s="252" t="s">
        <v>337</v>
      </c>
      <c r="C41" s="252" t="s">
        <v>108</v>
      </c>
      <c r="D41" s="595"/>
      <c r="E41" s="595"/>
      <c r="F41" s="595"/>
      <c r="G41" s="252" t="s">
        <v>19</v>
      </c>
      <c r="H41" s="271" t="s">
        <v>481</v>
      </c>
      <c r="I41" s="252" t="s">
        <v>480</v>
      </c>
      <c r="J41" s="252" t="s">
        <v>106</v>
      </c>
      <c r="K41" s="252" t="s">
        <v>106</v>
      </c>
      <c r="L41" s="252">
        <v>3</v>
      </c>
      <c r="M41" s="252" t="s">
        <v>106</v>
      </c>
      <c r="N41" s="252" t="s">
        <v>106</v>
      </c>
      <c r="O41" s="260" t="s">
        <v>106</v>
      </c>
      <c r="P41" s="260" t="s">
        <v>106</v>
      </c>
      <c r="Q41" s="260" t="s">
        <v>106</v>
      </c>
      <c r="R41" s="260" t="s">
        <v>106</v>
      </c>
      <c r="S41" s="260"/>
      <c r="T41" s="260" t="s">
        <v>106</v>
      </c>
      <c r="U41" s="386" t="s">
        <v>106</v>
      </c>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row>
    <row r="42" spans="1:64" s="253" customFormat="1" ht="21" customHeight="1" x14ac:dyDescent="0.2">
      <c r="A42" s="614"/>
      <c r="B42" s="588" t="s">
        <v>107</v>
      </c>
      <c r="C42" s="588" t="s">
        <v>108</v>
      </c>
      <c r="D42" s="594" t="s">
        <v>567</v>
      </c>
      <c r="E42" s="594" t="s">
        <v>566</v>
      </c>
      <c r="F42" s="594" t="s">
        <v>632</v>
      </c>
      <c r="G42" s="588" t="s">
        <v>19</v>
      </c>
      <c r="H42" s="592" t="s">
        <v>482</v>
      </c>
      <c r="I42" s="588" t="s">
        <v>141</v>
      </c>
      <c r="J42" s="588">
        <v>3</v>
      </c>
      <c r="K42" s="588">
        <v>2</v>
      </c>
      <c r="L42" s="317">
        <v>0</v>
      </c>
      <c r="M42" s="317">
        <v>5</v>
      </c>
      <c r="N42" s="317">
        <v>60</v>
      </c>
      <c r="O42" s="602" t="s">
        <v>201</v>
      </c>
      <c r="P42" s="602" t="s">
        <v>199</v>
      </c>
      <c r="Q42" s="561" t="s">
        <v>142</v>
      </c>
      <c r="R42" s="559" t="s">
        <v>103</v>
      </c>
      <c r="S42" s="559" t="s">
        <v>540</v>
      </c>
      <c r="T42" s="559" t="s">
        <v>106</v>
      </c>
      <c r="U42" s="320" t="s">
        <v>106</v>
      </c>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row>
    <row r="43" spans="1:64" s="253" customFormat="1" ht="22.5" customHeight="1" x14ac:dyDescent="0.2">
      <c r="A43" s="615"/>
      <c r="B43" s="589"/>
      <c r="C43" s="589"/>
      <c r="D43" s="595"/>
      <c r="E43" s="595"/>
      <c r="F43" s="595"/>
      <c r="G43" s="589"/>
      <c r="H43" s="593"/>
      <c r="I43" s="589"/>
      <c r="J43" s="589"/>
      <c r="K43" s="589"/>
      <c r="L43" s="321">
        <v>0</v>
      </c>
      <c r="M43" s="321">
        <v>1</v>
      </c>
      <c r="N43" s="321">
        <v>12</v>
      </c>
      <c r="O43" s="603"/>
      <c r="P43" s="603"/>
      <c r="Q43" s="390" t="s">
        <v>143</v>
      </c>
      <c r="R43" s="321" t="s">
        <v>105</v>
      </c>
      <c r="S43" s="321" t="s">
        <v>537</v>
      </c>
      <c r="T43" s="391" t="s">
        <v>106</v>
      </c>
      <c r="U43" s="392" t="s">
        <v>106</v>
      </c>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row>
    <row r="44" spans="1:64" s="253" customFormat="1" ht="25.5" customHeight="1" x14ac:dyDescent="0.2">
      <c r="A44" s="251"/>
      <c r="B44" s="252"/>
      <c r="C44" s="252"/>
      <c r="D44" s="252"/>
      <c r="E44" s="252"/>
      <c r="F44" s="252"/>
      <c r="G44" s="252"/>
      <c r="H44" s="271" t="s">
        <v>53</v>
      </c>
      <c r="I44" s="252"/>
      <c r="J44" s="252">
        <v>3</v>
      </c>
      <c r="K44" s="252">
        <v>2</v>
      </c>
      <c r="L44" s="252">
        <v>12</v>
      </c>
      <c r="M44" s="252">
        <v>0</v>
      </c>
      <c r="N44" s="252">
        <f t="shared" si="1"/>
        <v>96</v>
      </c>
      <c r="O44" s="260"/>
      <c r="P44" s="260"/>
      <c r="Q44" s="272"/>
      <c r="R44" s="385"/>
      <c r="S44" s="385"/>
      <c r="T44" s="385"/>
      <c r="U44" s="386"/>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row>
    <row r="45" spans="1:64" s="253" customFormat="1" ht="25.5" customHeight="1" x14ac:dyDescent="0.2">
      <c r="A45" s="343"/>
      <c r="B45" s="344"/>
      <c r="C45" s="344"/>
      <c r="D45" s="344"/>
      <c r="E45" s="344"/>
      <c r="F45" s="344"/>
      <c r="G45" s="344"/>
      <c r="H45" s="348" t="s">
        <v>54</v>
      </c>
      <c r="I45" s="344" t="s">
        <v>144</v>
      </c>
      <c r="J45" s="344">
        <v>3</v>
      </c>
      <c r="K45" s="344">
        <v>2</v>
      </c>
      <c r="L45" s="344">
        <v>0</v>
      </c>
      <c r="M45" s="344">
        <v>3</v>
      </c>
      <c r="N45" s="344">
        <f>L45*8+M45*24</f>
        <v>72</v>
      </c>
      <c r="O45" s="346"/>
      <c r="P45" s="346"/>
      <c r="Q45" s="350"/>
      <c r="R45" s="351"/>
      <c r="S45" s="351"/>
      <c r="T45" s="351"/>
      <c r="U45" s="34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row>
    <row r="46" spans="1:64" x14ac:dyDescent="0.2">
      <c r="A46" s="610" t="s">
        <v>145</v>
      </c>
      <c r="B46" s="611"/>
      <c r="C46" s="611"/>
      <c r="D46" s="611"/>
      <c r="E46" s="611"/>
      <c r="F46" s="611"/>
      <c r="G46" s="611"/>
      <c r="H46" s="611"/>
      <c r="I46" s="80"/>
      <c r="J46" s="81"/>
      <c r="K46" s="81"/>
      <c r="L46" s="604">
        <f>SUM(L3:L45)</f>
        <v>140</v>
      </c>
      <c r="M46" s="604">
        <f>SUM(M3:M45)</f>
        <v>55</v>
      </c>
      <c r="N46" s="604">
        <f>SUM(N3:N45)</f>
        <v>1768</v>
      </c>
      <c r="O46" s="80"/>
      <c r="P46" s="80"/>
      <c r="Q46" s="604" t="s">
        <v>202</v>
      </c>
      <c r="R46" s="604"/>
      <c r="S46" s="240"/>
      <c r="T46" s="606"/>
      <c r="U46" s="600">
        <f>SUM(U3:U45)</f>
        <v>9</v>
      </c>
    </row>
    <row r="47" spans="1:64" x14ac:dyDescent="0.2">
      <c r="A47" s="612"/>
      <c r="B47" s="613"/>
      <c r="C47" s="613"/>
      <c r="D47" s="613"/>
      <c r="E47" s="613"/>
      <c r="F47" s="613"/>
      <c r="G47" s="613"/>
      <c r="H47" s="613"/>
      <c r="I47" s="71"/>
      <c r="J47" s="82"/>
      <c r="K47" s="82"/>
      <c r="L47" s="605"/>
      <c r="M47" s="605"/>
      <c r="N47" s="605"/>
      <c r="O47" s="71"/>
      <c r="P47" s="71"/>
      <c r="Q47" s="605"/>
      <c r="R47" s="605"/>
      <c r="S47" s="241"/>
      <c r="T47" s="607"/>
      <c r="U47" s="601"/>
    </row>
    <row r="49" spans="8:16" x14ac:dyDescent="0.2">
      <c r="I49" s="85"/>
      <c r="J49" s="85"/>
      <c r="K49" s="85"/>
      <c r="L49" s="85"/>
      <c r="M49" s="85"/>
      <c r="N49" s="85"/>
      <c r="O49" s="85"/>
      <c r="P49" s="85"/>
    </row>
    <row r="50" spans="8:16" x14ac:dyDescent="0.2">
      <c r="H50" s="232"/>
    </row>
  </sheetData>
  <mergeCells count="221">
    <mergeCell ref="D40:D41"/>
    <mergeCell ref="E40:E41"/>
    <mergeCell ref="F40:F41"/>
    <mergeCell ref="T11:T12"/>
    <mergeCell ref="U11:U12"/>
    <mergeCell ref="Q38:Q39"/>
    <mergeCell ref="R38:R39"/>
    <mergeCell ref="S38:S39"/>
    <mergeCell ref="T38:T39"/>
    <mergeCell ref="U38:U39"/>
    <mergeCell ref="T30:T31"/>
    <mergeCell ref="U30:U31"/>
    <mergeCell ref="P36:P37"/>
    <mergeCell ref="O36:O37"/>
    <mergeCell ref="D32:D33"/>
    <mergeCell ref="E32:E33"/>
    <mergeCell ref="F32:F33"/>
    <mergeCell ref="K30:K31"/>
    <mergeCell ref="P30:P31"/>
    <mergeCell ref="K26:K29"/>
    <mergeCell ref="P26:P29"/>
    <mergeCell ref="I23:I25"/>
    <mergeCell ref="J23:J25"/>
    <mergeCell ref="H26:H29"/>
    <mergeCell ref="D11:D12"/>
    <mergeCell ref="D30:D31"/>
    <mergeCell ref="F11:F12"/>
    <mergeCell ref="D15:D16"/>
    <mergeCell ref="E15:E16"/>
    <mergeCell ref="F26:F29"/>
    <mergeCell ref="D17:D22"/>
    <mergeCell ref="F5:F6"/>
    <mergeCell ref="E5:E6"/>
    <mergeCell ref="D5:D6"/>
    <mergeCell ref="A17:A22"/>
    <mergeCell ref="B17:B22"/>
    <mergeCell ref="C17:C22"/>
    <mergeCell ref="A26:A29"/>
    <mergeCell ref="A23:A25"/>
    <mergeCell ref="A30:A31"/>
    <mergeCell ref="G17:G22"/>
    <mergeCell ref="D23:D25"/>
    <mergeCell ref="E23:E25"/>
    <mergeCell ref="B23:B25"/>
    <mergeCell ref="E17:E22"/>
    <mergeCell ref="G23:G25"/>
    <mergeCell ref="B26:B29"/>
    <mergeCell ref="C26:C29"/>
    <mergeCell ref="B30:B31"/>
    <mergeCell ref="G26:G29"/>
    <mergeCell ref="C23:C25"/>
    <mergeCell ref="D26:D29"/>
    <mergeCell ref="E26:E29"/>
    <mergeCell ref="E30:E31"/>
    <mergeCell ref="M38:M39"/>
    <mergeCell ref="P34:P35"/>
    <mergeCell ref="A15:A16"/>
    <mergeCell ref="B15:B16"/>
    <mergeCell ref="C15:C16"/>
    <mergeCell ref="G15:G16"/>
    <mergeCell ref="J15:J16"/>
    <mergeCell ref="T13:T14"/>
    <mergeCell ref="U13:U14"/>
    <mergeCell ref="Q15:U15"/>
    <mergeCell ref="O23:O25"/>
    <mergeCell ref="P17:P22"/>
    <mergeCell ref="H23:H25"/>
    <mergeCell ref="K17:K22"/>
    <mergeCell ref="H17:H22"/>
    <mergeCell ref="J17:J22"/>
    <mergeCell ref="F15:F16"/>
    <mergeCell ref="P23:P25"/>
    <mergeCell ref="K23:K25"/>
    <mergeCell ref="I30:I31"/>
    <mergeCell ref="J26:J29"/>
    <mergeCell ref="P32:P33"/>
    <mergeCell ref="I34:I35"/>
    <mergeCell ref="K34:K35"/>
    <mergeCell ref="S13:S14"/>
    <mergeCell ref="Q13:Q14"/>
    <mergeCell ref="R13:R14"/>
    <mergeCell ref="Q11:Q12"/>
    <mergeCell ref="A13:A14"/>
    <mergeCell ref="B13:B14"/>
    <mergeCell ref="C13:C14"/>
    <mergeCell ref="E11:E12"/>
    <mergeCell ref="G13:G14"/>
    <mergeCell ref="H13:H14"/>
    <mergeCell ref="I13:I14"/>
    <mergeCell ref="D13:D14"/>
    <mergeCell ref="E13:E14"/>
    <mergeCell ref="F13:F14"/>
    <mergeCell ref="R11:R12"/>
    <mergeCell ref="S11:S12"/>
    <mergeCell ref="A11:A12"/>
    <mergeCell ref="B11:B12"/>
    <mergeCell ref="J11:J12"/>
    <mergeCell ref="C11:C12"/>
    <mergeCell ref="G11:G12"/>
    <mergeCell ref="P11:P12"/>
    <mergeCell ref="H11:H12"/>
    <mergeCell ref="I11:I12"/>
    <mergeCell ref="P15:P16"/>
    <mergeCell ref="P3:P4"/>
    <mergeCell ref="H5:H6"/>
    <mergeCell ref="K11:K12"/>
    <mergeCell ref="K5:K6"/>
    <mergeCell ref="K15:K16"/>
    <mergeCell ref="H15:H16"/>
    <mergeCell ref="I15:I16"/>
    <mergeCell ref="I5:I6"/>
    <mergeCell ref="J5:J6"/>
    <mergeCell ref="J13:J14"/>
    <mergeCell ref="K13:K14"/>
    <mergeCell ref="P13:P14"/>
    <mergeCell ref="J9:J10"/>
    <mergeCell ref="K9:K10"/>
    <mergeCell ref="P9:P10"/>
    <mergeCell ref="G3:G4"/>
    <mergeCell ref="H3:H4"/>
    <mergeCell ref="I3:I4"/>
    <mergeCell ref="J3:J4"/>
    <mergeCell ref="G5:G6"/>
    <mergeCell ref="K3:K4"/>
    <mergeCell ref="A1:U1"/>
    <mergeCell ref="T2:U2"/>
    <mergeCell ref="A3:A4"/>
    <mergeCell ref="B3:B4"/>
    <mergeCell ref="C3:C4"/>
    <mergeCell ref="P5:P6"/>
    <mergeCell ref="O5:O6"/>
    <mergeCell ref="A5:A6"/>
    <mergeCell ref="B5:B6"/>
    <mergeCell ref="C5:C6"/>
    <mergeCell ref="D2:F2"/>
    <mergeCell ref="D3:D4"/>
    <mergeCell ref="E3:E4"/>
    <mergeCell ref="F3:F4"/>
    <mergeCell ref="A36:A37"/>
    <mergeCell ref="B36:B37"/>
    <mergeCell ref="O34:O35"/>
    <mergeCell ref="I32:I33"/>
    <mergeCell ref="J32:J33"/>
    <mergeCell ref="K32:K33"/>
    <mergeCell ref="H30:H31"/>
    <mergeCell ref="G30:G31"/>
    <mergeCell ref="F30:F31"/>
    <mergeCell ref="H34:H35"/>
    <mergeCell ref="J30:J31"/>
    <mergeCell ref="C30:C31"/>
    <mergeCell ref="C36:C37"/>
    <mergeCell ref="D36:D37"/>
    <mergeCell ref="E36:E37"/>
    <mergeCell ref="F36:F37"/>
    <mergeCell ref="G36:G37"/>
    <mergeCell ref="H36:H37"/>
    <mergeCell ref="I36:I37"/>
    <mergeCell ref="J36:J37"/>
    <mergeCell ref="K36:K37"/>
    <mergeCell ref="C42:C43"/>
    <mergeCell ref="G42:G43"/>
    <mergeCell ref="E34:E35"/>
    <mergeCell ref="F34:F35"/>
    <mergeCell ref="E42:E43"/>
    <mergeCell ref="F42:F43"/>
    <mergeCell ref="K42:K43"/>
    <mergeCell ref="A32:A33"/>
    <mergeCell ref="B32:B33"/>
    <mergeCell ref="C32:C33"/>
    <mergeCell ref="G32:G33"/>
    <mergeCell ref="H32:H33"/>
    <mergeCell ref="A38:A39"/>
    <mergeCell ref="B38:B39"/>
    <mergeCell ref="C38:C39"/>
    <mergeCell ref="H38:H39"/>
    <mergeCell ref="G38:G39"/>
    <mergeCell ref="A34:A35"/>
    <mergeCell ref="B34:B35"/>
    <mergeCell ref="C34:C35"/>
    <mergeCell ref="G34:G35"/>
    <mergeCell ref="D38:D39"/>
    <mergeCell ref="E38:E39"/>
    <mergeCell ref="F38:F39"/>
    <mergeCell ref="H42:H43"/>
    <mergeCell ref="D42:D43"/>
    <mergeCell ref="D34:D35"/>
    <mergeCell ref="J34:J35"/>
    <mergeCell ref="U46:U47"/>
    <mergeCell ref="O42:O43"/>
    <mergeCell ref="P42:P43"/>
    <mergeCell ref="Q46:R47"/>
    <mergeCell ref="T46:T47"/>
    <mergeCell ref="O38:O39"/>
    <mergeCell ref="P38:P39"/>
    <mergeCell ref="A46:H47"/>
    <mergeCell ref="L46:L47"/>
    <mergeCell ref="A42:A43"/>
    <mergeCell ref="I42:I43"/>
    <mergeCell ref="J42:J43"/>
    <mergeCell ref="N38:N39"/>
    <mergeCell ref="I38:I39"/>
    <mergeCell ref="J38:J39"/>
    <mergeCell ref="K38:K39"/>
    <mergeCell ref="L38:L39"/>
    <mergeCell ref="M46:M47"/>
    <mergeCell ref="N46:N47"/>
    <mergeCell ref="B42:B43"/>
    <mergeCell ref="Q9:Q10"/>
    <mergeCell ref="R9:R10"/>
    <mergeCell ref="S9:S10"/>
    <mergeCell ref="T9:T10"/>
    <mergeCell ref="U9:U10"/>
    <mergeCell ref="A9:A10"/>
    <mergeCell ref="B9:B10"/>
    <mergeCell ref="C9:C10"/>
    <mergeCell ref="D9:D10"/>
    <mergeCell ref="E9:E10"/>
    <mergeCell ref="F9:F10"/>
    <mergeCell ref="G9:G10"/>
    <mergeCell ref="H9:H10"/>
    <mergeCell ref="I9:I10"/>
  </mergeCells>
  <phoneticPr fontId="6" type="noConversion"/>
  <printOptions horizontalCentered="1"/>
  <pageMargins left="0.2" right="0.13" top="1" bottom="1" header="0.51" footer="0.5"/>
  <pageSetup paperSize="8" scale="82" fitToHeight="2"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opLeftCell="A24" workbookViewId="0">
      <selection activeCell="P35" sqref="P35"/>
    </sheetView>
  </sheetViews>
  <sheetFormatPr baseColWidth="10" defaultColWidth="8.83203125" defaultRowHeight="13" x14ac:dyDescent="0.15"/>
  <cols>
    <col min="1" max="1" width="6" customWidth="1"/>
    <col min="2" max="2" width="7" bestFit="1" customWidth="1"/>
    <col min="3" max="3" width="5.83203125" style="48" bestFit="1" customWidth="1"/>
    <col min="4" max="4" width="15.6640625" customWidth="1"/>
    <col min="5" max="5" width="17.1640625" customWidth="1"/>
    <col min="6" max="6" width="7.1640625" customWidth="1"/>
    <col min="7" max="7" width="4.6640625" style="48" bestFit="1" customWidth="1"/>
    <col min="8" max="8" width="15.6640625" customWidth="1"/>
    <col min="9" max="9" width="16.83203125" customWidth="1"/>
    <col min="10" max="10" width="7" bestFit="1" customWidth="1"/>
    <col min="11" max="11" width="5.1640625" style="48" customWidth="1"/>
    <col min="12" max="12" width="15.6640625" customWidth="1"/>
    <col min="13" max="13" width="17.33203125" customWidth="1"/>
    <col min="14" max="14" width="7" bestFit="1" customWidth="1"/>
    <col min="15" max="15" width="4.6640625" bestFit="1" customWidth="1"/>
    <col min="16" max="16" width="15.6640625" customWidth="1"/>
    <col min="17" max="17" width="17.33203125" customWidth="1"/>
  </cols>
  <sheetData>
    <row r="1" spans="1:17" s="1" customFormat="1" ht="61.5" customHeight="1" x14ac:dyDescent="0.15">
      <c r="A1" s="771" t="s">
        <v>648</v>
      </c>
      <c r="B1" s="772"/>
      <c r="C1" s="772"/>
      <c r="D1" s="772"/>
      <c r="E1" s="772"/>
      <c r="F1" s="772"/>
      <c r="G1" s="772"/>
      <c r="H1" s="772"/>
      <c r="I1" s="772"/>
      <c r="J1" s="772"/>
      <c r="K1" s="772"/>
      <c r="L1" s="772"/>
      <c r="M1" s="772"/>
      <c r="N1" s="772"/>
      <c r="O1" s="772"/>
      <c r="P1" s="772"/>
      <c r="Q1" s="773"/>
    </row>
    <row r="2" spans="1:17" ht="37.5" customHeight="1" x14ac:dyDescent="0.15">
      <c r="A2" s="89"/>
      <c r="B2" s="774" t="s">
        <v>652</v>
      </c>
      <c r="C2" s="774"/>
      <c r="D2" s="774"/>
      <c r="E2" s="774"/>
      <c r="F2" s="774" t="s">
        <v>653</v>
      </c>
      <c r="G2" s="774"/>
      <c r="H2" s="774"/>
      <c r="I2" s="774"/>
      <c r="J2" s="774" t="s">
        <v>654</v>
      </c>
      <c r="K2" s="774"/>
      <c r="L2" s="774"/>
      <c r="M2" s="774"/>
      <c r="N2" s="774" t="s">
        <v>674</v>
      </c>
      <c r="O2" s="774"/>
      <c r="P2" s="774"/>
      <c r="Q2" s="775"/>
    </row>
    <row r="3" spans="1:17" s="92" customFormat="1" ht="17.25" customHeight="1" x14ac:dyDescent="0.15">
      <c r="A3" s="90"/>
      <c r="B3" s="91" t="s">
        <v>3</v>
      </c>
      <c r="C3" s="91" t="s">
        <v>6</v>
      </c>
      <c r="D3" s="91" t="s">
        <v>4</v>
      </c>
      <c r="E3" s="91" t="s">
        <v>146</v>
      </c>
      <c r="F3" s="91" t="s">
        <v>3</v>
      </c>
      <c r="G3" s="91" t="s">
        <v>6</v>
      </c>
      <c r="H3" s="91" t="s">
        <v>4</v>
      </c>
      <c r="I3" s="91" t="s">
        <v>146</v>
      </c>
      <c r="J3" s="91" t="s">
        <v>3</v>
      </c>
      <c r="K3" s="91" t="s">
        <v>6</v>
      </c>
      <c r="L3" s="91" t="s">
        <v>4</v>
      </c>
      <c r="M3" s="91" t="s">
        <v>146</v>
      </c>
      <c r="N3" s="91" t="s">
        <v>3</v>
      </c>
      <c r="O3" s="91" t="s">
        <v>6</v>
      </c>
      <c r="P3" s="91" t="s">
        <v>4</v>
      </c>
      <c r="Q3" s="457" t="s">
        <v>146</v>
      </c>
    </row>
    <row r="4" spans="1:17" x14ac:dyDescent="0.15">
      <c r="A4" s="768" t="s">
        <v>147</v>
      </c>
      <c r="B4" s="769"/>
      <c r="C4" s="769"/>
      <c r="D4" s="769"/>
      <c r="E4" s="769"/>
      <c r="F4" s="769"/>
      <c r="G4" s="769"/>
      <c r="H4" s="769"/>
      <c r="I4" s="769"/>
      <c r="J4" s="769"/>
      <c r="K4" s="769"/>
      <c r="L4" s="769"/>
      <c r="M4" s="769"/>
      <c r="N4" s="769"/>
      <c r="O4" s="769"/>
      <c r="P4" s="769"/>
      <c r="Q4" s="770"/>
    </row>
    <row r="5" spans="1:17" s="15" customFormat="1" ht="30" customHeight="1" x14ac:dyDescent="0.15">
      <c r="A5" s="760" t="s">
        <v>148</v>
      </c>
      <c r="B5" s="93" t="s">
        <v>16</v>
      </c>
      <c r="C5" s="546">
        <v>6</v>
      </c>
      <c r="D5" s="763" t="s">
        <v>476</v>
      </c>
      <c r="E5" s="763"/>
      <c r="F5" s="763"/>
      <c r="G5" s="763"/>
      <c r="H5" s="763"/>
      <c r="I5" s="763"/>
      <c r="J5" s="763"/>
      <c r="K5" s="763"/>
      <c r="L5" s="763"/>
      <c r="M5" s="763"/>
      <c r="N5" s="763"/>
      <c r="O5" s="763"/>
      <c r="P5" s="763"/>
      <c r="Q5" s="228" t="s">
        <v>143</v>
      </c>
    </row>
    <row r="6" spans="1:17" s="15" customFormat="1" ht="30" customHeight="1" x14ac:dyDescent="0.15">
      <c r="A6" s="761"/>
      <c r="B6" s="93" t="s">
        <v>16</v>
      </c>
      <c r="C6" s="546">
        <v>6</v>
      </c>
      <c r="D6" s="763" t="s">
        <v>586</v>
      </c>
      <c r="E6" s="763"/>
      <c r="F6" s="763"/>
      <c r="G6" s="763"/>
      <c r="H6" s="763"/>
      <c r="I6" s="763"/>
      <c r="J6" s="763"/>
      <c r="K6" s="763"/>
      <c r="L6" s="763"/>
      <c r="M6" s="763"/>
      <c r="N6" s="763"/>
      <c r="O6" s="763"/>
      <c r="P6" s="763"/>
      <c r="Q6" s="228" t="s">
        <v>150</v>
      </c>
    </row>
    <row r="7" spans="1:17" s="15" customFormat="1" ht="20.25" customHeight="1" x14ac:dyDescent="0.15">
      <c r="A7" s="761"/>
      <c r="B7" s="764" t="s">
        <v>44</v>
      </c>
      <c r="C7" s="544">
        <v>6</v>
      </c>
      <c r="D7" s="766" t="s">
        <v>650</v>
      </c>
      <c r="E7" s="766"/>
      <c r="F7" s="766"/>
      <c r="G7" s="766"/>
      <c r="H7" s="766"/>
      <c r="I7" s="766"/>
      <c r="J7" s="766"/>
      <c r="K7" s="766"/>
      <c r="L7" s="766"/>
      <c r="M7" s="766"/>
      <c r="N7" s="766"/>
      <c r="O7" s="766"/>
      <c r="P7" s="766"/>
      <c r="Q7" s="708" t="s">
        <v>134</v>
      </c>
    </row>
    <row r="8" spans="1:17" s="15" customFormat="1" ht="20.25" customHeight="1" x14ac:dyDescent="0.15">
      <c r="A8" s="761"/>
      <c r="B8" s="765"/>
      <c r="C8" s="545">
        <v>6</v>
      </c>
      <c r="D8" s="767"/>
      <c r="E8" s="767"/>
      <c r="F8" s="767"/>
      <c r="G8" s="767"/>
      <c r="H8" s="767"/>
      <c r="I8" s="767"/>
      <c r="J8" s="767"/>
      <c r="K8" s="767"/>
      <c r="L8" s="767"/>
      <c r="M8" s="767"/>
      <c r="N8" s="767"/>
      <c r="O8" s="767"/>
      <c r="P8" s="767"/>
      <c r="Q8" s="709"/>
    </row>
    <row r="9" spans="1:17" s="15" customFormat="1" ht="60" customHeight="1" x14ac:dyDescent="0.15">
      <c r="A9" s="761"/>
      <c r="B9" s="93" t="s">
        <v>27</v>
      </c>
      <c r="C9" s="546">
        <v>6</v>
      </c>
      <c r="D9" s="763" t="s">
        <v>152</v>
      </c>
      <c r="E9" s="763"/>
      <c r="F9" s="763"/>
      <c r="G9" s="763"/>
      <c r="H9" s="763"/>
      <c r="I9" s="94" t="s">
        <v>153</v>
      </c>
      <c r="J9" s="93" t="s">
        <v>27</v>
      </c>
      <c r="K9" s="546">
        <v>6</v>
      </c>
      <c r="L9" s="458" t="s">
        <v>154</v>
      </c>
      <c r="M9" s="95" t="s">
        <v>155</v>
      </c>
      <c r="N9" s="93" t="s">
        <v>27</v>
      </c>
      <c r="O9" s="546">
        <v>6</v>
      </c>
      <c r="P9" s="458" t="s">
        <v>587</v>
      </c>
      <c r="Q9" s="459" t="s">
        <v>127</v>
      </c>
    </row>
    <row r="10" spans="1:17" s="15" customFormat="1" ht="30" customHeight="1" x14ac:dyDescent="0.15">
      <c r="A10" s="762"/>
      <c r="B10" s="93" t="s">
        <v>49</v>
      </c>
      <c r="C10" s="546">
        <v>6</v>
      </c>
      <c r="D10" s="763" t="s">
        <v>156</v>
      </c>
      <c r="E10" s="763"/>
      <c r="F10" s="763"/>
      <c r="G10" s="763"/>
      <c r="H10" s="763"/>
      <c r="I10" s="95" t="s">
        <v>157</v>
      </c>
      <c r="J10" s="93" t="s">
        <v>49</v>
      </c>
      <c r="K10" s="546">
        <v>6</v>
      </c>
      <c r="L10" s="763" t="s">
        <v>588</v>
      </c>
      <c r="M10" s="763"/>
      <c r="N10" s="763"/>
      <c r="O10" s="763"/>
      <c r="P10" s="763"/>
      <c r="Q10" s="228" t="s">
        <v>589</v>
      </c>
    </row>
    <row r="11" spans="1:17" x14ac:dyDescent="0.15">
      <c r="A11" s="751"/>
      <c r="B11" s="752"/>
      <c r="C11" s="752"/>
      <c r="D11" s="752"/>
      <c r="E11" s="752"/>
      <c r="F11" s="752"/>
      <c r="G11" s="752"/>
      <c r="H11" s="752"/>
      <c r="I11" s="752"/>
      <c r="J11" s="752"/>
      <c r="K11" s="752"/>
      <c r="L11" s="752"/>
      <c r="M11" s="752"/>
      <c r="N11" s="752"/>
      <c r="O11" s="752"/>
      <c r="P11" s="752"/>
      <c r="Q11" s="753"/>
    </row>
    <row r="12" spans="1:17" x14ac:dyDescent="0.15">
      <c r="A12" s="754" t="s">
        <v>158</v>
      </c>
      <c r="B12" s="755"/>
      <c r="C12" s="755"/>
      <c r="D12" s="755"/>
      <c r="E12" s="755"/>
      <c r="F12" s="755"/>
      <c r="G12" s="755"/>
      <c r="H12" s="755"/>
      <c r="I12" s="755"/>
      <c r="J12" s="755"/>
      <c r="K12" s="755"/>
      <c r="L12" s="755"/>
      <c r="M12" s="755"/>
      <c r="N12" s="755"/>
      <c r="O12" s="755"/>
      <c r="P12" s="755"/>
      <c r="Q12" s="756"/>
    </row>
    <row r="13" spans="1:17" s="98" customFormat="1" ht="39.75" customHeight="1" x14ac:dyDescent="0.15">
      <c r="A13" s="757" t="s">
        <v>159</v>
      </c>
      <c r="B13" s="738" t="s">
        <v>34</v>
      </c>
      <c r="C13" s="722">
        <v>6</v>
      </c>
      <c r="D13" s="96" t="s">
        <v>590</v>
      </c>
      <c r="E13" s="97" t="s">
        <v>36</v>
      </c>
      <c r="F13" s="738" t="s">
        <v>49</v>
      </c>
      <c r="G13" s="722">
        <v>6</v>
      </c>
      <c r="H13" s="96" t="s">
        <v>160</v>
      </c>
      <c r="I13" s="231" t="s">
        <v>570</v>
      </c>
      <c r="J13" s="725" t="s">
        <v>13</v>
      </c>
      <c r="K13" s="728">
        <v>6</v>
      </c>
      <c r="L13" s="96" t="s">
        <v>591</v>
      </c>
      <c r="M13" s="97" t="s">
        <v>104</v>
      </c>
      <c r="N13" s="738" t="s">
        <v>13</v>
      </c>
      <c r="O13" s="722">
        <v>6</v>
      </c>
      <c r="P13" s="96" t="s">
        <v>161</v>
      </c>
      <c r="Q13" s="231" t="s">
        <v>176</v>
      </c>
    </row>
    <row r="14" spans="1:17" s="98" customFormat="1" ht="20" customHeight="1" x14ac:dyDescent="0.15">
      <c r="A14" s="758"/>
      <c r="B14" s="734"/>
      <c r="C14" s="723"/>
      <c r="D14" s="720" t="s">
        <v>162</v>
      </c>
      <c r="E14" s="721"/>
      <c r="F14" s="734"/>
      <c r="G14" s="723"/>
      <c r="H14" s="720" t="s">
        <v>162</v>
      </c>
      <c r="I14" s="721"/>
      <c r="J14" s="726"/>
      <c r="K14" s="729"/>
      <c r="L14" s="731" t="s">
        <v>162</v>
      </c>
      <c r="M14" s="732"/>
      <c r="N14" s="734"/>
      <c r="O14" s="723"/>
      <c r="P14" s="731" t="s">
        <v>162</v>
      </c>
      <c r="Q14" s="732"/>
    </row>
    <row r="15" spans="1:17" s="98" customFormat="1" ht="39.75" customHeight="1" x14ac:dyDescent="0.15">
      <c r="A15" s="758"/>
      <c r="B15" s="734"/>
      <c r="C15" s="723"/>
      <c r="D15" s="99" t="s">
        <v>592</v>
      </c>
      <c r="E15" s="100" t="s">
        <v>163</v>
      </c>
      <c r="F15" s="734"/>
      <c r="G15" s="723"/>
      <c r="H15" s="99" t="s">
        <v>164</v>
      </c>
      <c r="I15" s="100" t="s">
        <v>203</v>
      </c>
      <c r="J15" s="726"/>
      <c r="K15" s="729"/>
      <c r="L15" s="99" t="s">
        <v>593</v>
      </c>
      <c r="M15" s="100" t="s">
        <v>165</v>
      </c>
      <c r="N15" s="734"/>
      <c r="O15" s="723"/>
      <c r="P15" s="96" t="s">
        <v>591</v>
      </c>
      <c r="Q15" s="97" t="s">
        <v>104</v>
      </c>
    </row>
    <row r="16" spans="1:17" s="98" customFormat="1" ht="20" customHeight="1" x14ac:dyDescent="0.15">
      <c r="A16" s="758"/>
      <c r="B16" s="734"/>
      <c r="C16" s="723"/>
      <c r="D16" s="720" t="s">
        <v>162</v>
      </c>
      <c r="E16" s="721"/>
      <c r="F16" s="734"/>
      <c r="G16" s="723"/>
      <c r="H16" s="720" t="s">
        <v>162</v>
      </c>
      <c r="I16" s="721"/>
      <c r="J16" s="726"/>
      <c r="K16" s="729"/>
      <c r="L16" s="710" t="s">
        <v>162</v>
      </c>
      <c r="M16" s="711"/>
      <c r="N16" s="734"/>
      <c r="O16" s="723"/>
      <c r="P16" s="731"/>
      <c r="Q16" s="732"/>
    </row>
    <row r="17" spans="1:17" s="106" customFormat="1" ht="51.75" customHeight="1" x14ac:dyDescent="0.15">
      <c r="A17" s="758"/>
      <c r="B17" s="735"/>
      <c r="C17" s="724"/>
      <c r="D17" s="461" t="s">
        <v>594</v>
      </c>
      <c r="E17" s="462" t="s">
        <v>595</v>
      </c>
      <c r="F17" s="735"/>
      <c r="G17" s="724"/>
      <c r="H17" s="104" t="s">
        <v>167</v>
      </c>
      <c r="I17" s="105" t="s">
        <v>168</v>
      </c>
      <c r="J17" s="727"/>
      <c r="K17" s="730"/>
      <c r="L17" s="102" t="s">
        <v>596</v>
      </c>
      <c r="M17" s="103" t="s">
        <v>166</v>
      </c>
      <c r="N17" s="735"/>
      <c r="O17" s="724"/>
      <c r="P17" s="104"/>
      <c r="Q17" s="105"/>
    </row>
    <row r="18" spans="1:17" s="8" customFormat="1" ht="39.75" customHeight="1" x14ac:dyDescent="0.15">
      <c r="A18" s="758"/>
      <c r="B18" s="739" t="s">
        <v>37</v>
      </c>
      <c r="C18" s="740">
        <v>6</v>
      </c>
      <c r="D18" s="463" t="s">
        <v>597</v>
      </c>
      <c r="E18" s="464" t="s">
        <v>125</v>
      </c>
      <c r="F18" s="738" t="s">
        <v>27</v>
      </c>
      <c r="G18" s="722">
        <v>6</v>
      </c>
      <c r="H18" s="96" t="s">
        <v>169</v>
      </c>
      <c r="I18" s="97" t="s">
        <v>155</v>
      </c>
      <c r="J18" s="739" t="s">
        <v>44</v>
      </c>
      <c r="K18" s="728">
        <v>6</v>
      </c>
      <c r="L18" s="742" t="s">
        <v>170</v>
      </c>
      <c r="M18" s="743"/>
      <c r="N18" s="743"/>
      <c r="O18" s="743"/>
      <c r="P18" s="744"/>
      <c r="Q18" s="97" t="s">
        <v>135</v>
      </c>
    </row>
    <row r="19" spans="1:17" s="8" customFormat="1" ht="20" customHeight="1" x14ac:dyDescent="0.15">
      <c r="A19" s="758"/>
      <c r="B19" s="726"/>
      <c r="C19" s="729"/>
      <c r="D19" s="731" t="s">
        <v>162</v>
      </c>
      <c r="E19" s="732"/>
      <c r="F19" s="734"/>
      <c r="G19" s="723"/>
      <c r="H19" s="731" t="s">
        <v>162</v>
      </c>
      <c r="I19" s="732"/>
      <c r="J19" s="726"/>
      <c r="K19" s="729"/>
      <c r="L19" s="710" t="s">
        <v>162</v>
      </c>
      <c r="M19" s="710"/>
      <c r="N19" s="710"/>
      <c r="O19" s="710"/>
      <c r="P19" s="710"/>
      <c r="Q19" s="711"/>
    </row>
    <row r="20" spans="1:17" s="8" customFormat="1" ht="39.75" customHeight="1" x14ac:dyDescent="0.15">
      <c r="A20" s="758"/>
      <c r="B20" s="726"/>
      <c r="C20" s="729"/>
      <c r="D20" s="465" t="s">
        <v>598</v>
      </c>
      <c r="E20" s="466" t="s">
        <v>143</v>
      </c>
      <c r="F20" s="734"/>
      <c r="G20" s="723"/>
      <c r="H20" s="99" t="s">
        <v>171</v>
      </c>
      <c r="I20" s="100" t="s">
        <v>172</v>
      </c>
      <c r="J20" s="736"/>
      <c r="K20" s="737"/>
      <c r="L20" s="745" t="s">
        <v>599</v>
      </c>
      <c r="M20" s="746"/>
      <c r="N20" s="746"/>
      <c r="O20" s="746"/>
      <c r="P20" s="747"/>
      <c r="Q20" s="107" t="s">
        <v>166</v>
      </c>
    </row>
    <row r="21" spans="1:17" s="8" customFormat="1" ht="20" customHeight="1" x14ac:dyDescent="0.15">
      <c r="A21" s="758"/>
      <c r="B21" s="726"/>
      <c r="C21" s="729"/>
      <c r="D21" s="710" t="s">
        <v>162</v>
      </c>
      <c r="E21" s="711"/>
      <c r="F21" s="734"/>
      <c r="G21" s="723"/>
      <c r="H21" s="710" t="s">
        <v>162</v>
      </c>
      <c r="I21" s="711"/>
      <c r="J21" s="736"/>
      <c r="K21" s="737"/>
      <c r="L21" s="720"/>
      <c r="M21" s="741"/>
      <c r="N21" s="741"/>
      <c r="O21" s="741"/>
      <c r="P21" s="741"/>
      <c r="Q21" s="467"/>
    </row>
    <row r="22" spans="1:17" s="8" customFormat="1" ht="39.75" customHeight="1" x14ac:dyDescent="0.15">
      <c r="A22" s="758"/>
      <c r="B22" s="727"/>
      <c r="C22" s="730"/>
      <c r="D22" s="468" t="s">
        <v>600</v>
      </c>
      <c r="E22" s="469" t="s">
        <v>601</v>
      </c>
      <c r="F22" s="735"/>
      <c r="G22" s="724"/>
      <c r="H22" s="102" t="s">
        <v>173</v>
      </c>
      <c r="I22" s="103" t="s">
        <v>166</v>
      </c>
      <c r="J22" s="736"/>
      <c r="K22" s="737"/>
      <c r="L22" s="748"/>
      <c r="M22" s="749"/>
      <c r="N22" s="749"/>
      <c r="O22" s="749"/>
      <c r="P22" s="750"/>
      <c r="Q22" s="105"/>
    </row>
    <row r="23" spans="1:17" s="8" customFormat="1" ht="39.75" customHeight="1" x14ac:dyDescent="0.15">
      <c r="A23" s="758"/>
      <c r="B23" s="733" t="s">
        <v>16</v>
      </c>
      <c r="C23" s="722">
        <v>6</v>
      </c>
      <c r="D23" s="470" t="s">
        <v>474</v>
      </c>
      <c r="E23" s="471" t="s">
        <v>475</v>
      </c>
      <c r="F23" s="725" t="s">
        <v>41</v>
      </c>
      <c r="G23" s="728">
        <v>6</v>
      </c>
      <c r="H23" s="96" t="s">
        <v>174</v>
      </c>
      <c r="I23" s="97" t="s">
        <v>131</v>
      </c>
      <c r="J23" s="738" t="s">
        <v>49</v>
      </c>
      <c r="K23" s="722">
        <v>6</v>
      </c>
      <c r="L23" s="472" t="s">
        <v>602</v>
      </c>
      <c r="M23" s="231" t="s">
        <v>568</v>
      </c>
      <c r="N23" s="725" t="s">
        <v>13</v>
      </c>
      <c r="O23" s="728">
        <v>6</v>
      </c>
      <c r="P23" s="472" t="s">
        <v>651</v>
      </c>
      <c r="Q23" s="231" t="s">
        <v>176</v>
      </c>
    </row>
    <row r="24" spans="1:17" s="8" customFormat="1" ht="20" customHeight="1" x14ac:dyDescent="0.15">
      <c r="A24" s="758"/>
      <c r="B24" s="734"/>
      <c r="C24" s="723"/>
      <c r="D24" s="710" t="s">
        <v>162</v>
      </c>
      <c r="E24" s="711"/>
      <c r="F24" s="726"/>
      <c r="G24" s="729"/>
      <c r="H24" s="718" t="s">
        <v>162</v>
      </c>
      <c r="I24" s="719"/>
      <c r="J24" s="734"/>
      <c r="K24" s="723"/>
      <c r="L24" s="731" t="s">
        <v>162</v>
      </c>
      <c r="M24" s="732"/>
      <c r="N24" s="726"/>
      <c r="O24" s="729"/>
      <c r="P24" s="710" t="s">
        <v>162</v>
      </c>
      <c r="Q24" s="711"/>
    </row>
    <row r="25" spans="1:17" s="8" customFormat="1" ht="39.75" customHeight="1" x14ac:dyDescent="0.15">
      <c r="A25" s="758"/>
      <c r="B25" s="734"/>
      <c r="C25" s="723"/>
      <c r="D25" s="473" t="s">
        <v>603</v>
      </c>
      <c r="E25" s="474" t="s">
        <v>166</v>
      </c>
      <c r="F25" s="736"/>
      <c r="G25" s="737"/>
      <c r="H25" s="96" t="s">
        <v>177</v>
      </c>
      <c r="I25" s="472" t="s">
        <v>629</v>
      </c>
      <c r="J25" s="734"/>
      <c r="K25" s="723"/>
      <c r="L25" s="465" t="s">
        <v>604</v>
      </c>
      <c r="M25" s="100" t="s">
        <v>235</v>
      </c>
      <c r="N25" s="726"/>
      <c r="O25" s="729"/>
      <c r="P25" s="460" t="s">
        <v>605</v>
      </c>
      <c r="Q25" s="101" t="s">
        <v>166</v>
      </c>
    </row>
    <row r="26" spans="1:17" s="8" customFormat="1" ht="20" customHeight="1" x14ac:dyDescent="0.15">
      <c r="A26" s="758"/>
      <c r="B26" s="734"/>
      <c r="C26" s="723"/>
      <c r="D26" s="710" t="s">
        <v>162</v>
      </c>
      <c r="E26" s="711"/>
      <c r="F26" s="736"/>
      <c r="G26" s="737"/>
      <c r="H26" s="710" t="s">
        <v>162</v>
      </c>
      <c r="I26" s="711"/>
      <c r="J26" s="734"/>
      <c r="K26" s="723"/>
      <c r="L26" s="720" t="s">
        <v>162</v>
      </c>
      <c r="M26" s="721"/>
      <c r="N26" s="726"/>
      <c r="O26" s="729"/>
      <c r="P26" s="710" t="s">
        <v>162</v>
      </c>
      <c r="Q26" s="711"/>
    </row>
    <row r="27" spans="1:17" s="8" customFormat="1" ht="39" x14ac:dyDescent="0.15">
      <c r="A27" s="759"/>
      <c r="B27" s="735"/>
      <c r="C27" s="724"/>
      <c r="D27" s="468" t="s">
        <v>606</v>
      </c>
      <c r="E27" s="469" t="s">
        <v>166</v>
      </c>
      <c r="F27" s="727"/>
      <c r="G27" s="730"/>
      <c r="H27" s="102" t="s">
        <v>178</v>
      </c>
      <c r="I27" s="103" t="s">
        <v>166</v>
      </c>
      <c r="J27" s="735"/>
      <c r="K27" s="724"/>
      <c r="L27" s="104" t="s">
        <v>607</v>
      </c>
      <c r="M27" s="462" t="s">
        <v>608</v>
      </c>
      <c r="N27" s="727"/>
      <c r="O27" s="730"/>
      <c r="P27" s="102" t="s">
        <v>175</v>
      </c>
      <c r="Q27" s="103" t="s">
        <v>166</v>
      </c>
    </row>
    <row r="28" spans="1:17" s="8" customFormat="1" x14ac:dyDescent="0.15">
      <c r="A28" s="109"/>
      <c r="B28" s="9"/>
      <c r="C28" s="9"/>
      <c r="D28" s="9"/>
      <c r="E28" s="9"/>
      <c r="F28" s="9"/>
      <c r="G28" s="9"/>
      <c r="H28" s="9"/>
      <c r="I28" s="9"/>
      <c r="J28" s="9"/>
      <c r="K28" s="9"/>
      <c r="L28" s="9"/>
      <c r="M28" s="9"/>
      <c r="N28" s="9"/>
      <c r="O28" s="9"/>
      <c r="P28" s="9"/>
      <c r="Q28" s="10"/>
    </row>
    <row r="29" spans="1:17" s="8" customFormat="1" x14ac:dyDescent="0.15">
      <c r="A29" s="712" t="s">
        <v>179</v>
      </c>
      <c r="B29" s="713"/>
      <c r="C29" s="713"/>
      <c r="D29" s="713"/>
      <c r="E29" s="713"/>
      <c r="F29" s="713"/>
      <c r="G29" s="713"/>
      <c r="H29" s="713"/>
      <c r="I29" s="713"/>
      <c r="J29" s="713"/>
      <c r="K29" s="713"/>
      <c r="L29" s="713"/>
      <c r="M29" s="713"/>
      <c r="N29" s="713"/>
      <c r="O29" s="713"/>
      <c r="P29" s="713"/>
      <c r="Q29" s="714"/>
    </row>
    <row r="30" spans="1:17" s="8" customFormat="1" ht="54" customHeight="1" x14ac:dyDescent="0.15">
      <c r="A30" s="715" t="s">
        <v>180</v>
      </c>
      <c r="B30" s="701" t="s">
        <v>609</v>
      </c>
      <c r="C30" s="684">
        <v>6</v>
      </c>
      <c r="D30" s="110" t="s">
        <v>82</v>
      </c>
      <c r="E30" s="111" t="s">
        <v>181</v>
      </c>
      <c r="F30" s="701" t="s">
        <v>30</v>
      </c>
      <c r="G30" s="684">
        <v>6</v>
      </c>
      <c r="H30" s="110" t="s">
        <v>56</v>
      </c>
      <c r="I30" s="111" t="s">
        <v>182</v>
      </c>
      <c r="J30" s="701" t="s">
        <v>30</v>
      </c>
      <c r="K30" s="684">
        <v>6</v>
      </c>
      <c r="L30" s="110" t="s">
        <v>69</v>
      </c>
      <c r="M30" s="111" t="s">
        <v>610</v>
      </c>
      <c r="N30" s="701" t="s">
        <v>44</v>
      </c>
      <c r="O30" s="684">
        <v>6</v>
      </c>
      <c r="P30" s="475" t="s">
        <v>59</v>
      </c>
      <c r="Q30" s="476" t="s">
        <v>611</v>
      </c>
    </row>
    <row r="31" spans="1:17" s="8" customFormat="1" ht="20" customHeight="1" x14ac:dyDescent="0.15">
      <c r="A31" s="716"/>
      <c r="B31" s="702"/>
      <c r="C31" s="685"/>
      <c r="D31" s="687" t="s">
        <v>162</v>
      </c>
      <c r="E31" s="688"/>
      <c r="F31" s="702"/>
      <c r="G31" s="685"/>
      <c r="H31" s="710" t="s">
        <v>162</v>
      </c>
      <c r="I31" s="711"/>
      <c r="J31" s="702"/>
      <c r="K31" s="685"/>
      <c r="L31" s="687" t="s">
        <v>162</v>
      </c>
      <c r="M31" s="688"/>
      <c r="N31" s="702"/>
      <c r="O31" s="685"/>
      <c r="P31" s="687" t="s">
        <v>162</v>
      </c>
      <c r="Q31" s="688"/>
    </row>
    <row r="32" spans="1:17" s="8" customFormat="1" ht="39.75" customHeight="1" x14ac:dyDescent="0.15">
      <c r="A32" s="716"/>
      <c r="B32" s="702"/>
      <c r="C32" s="685"/>
      <c r="D32" s="477" t="s">
        <v>612</v>
      </c>
      <c r="E32" s="478" t="s">
        <v>181</v>
      </c>
      <c r="F32" s="702"/>
      <c r="G32" s="685"/>
      <c r="H32" s="108" t="s">
        <v>183</v>
      </c>
      <c r="I32" s="107" t="s">
        <v>166</v>
      </c>
      <c r="J32" s="702"/>
      <c r="K32" s="685"/>
      <c r="L32" s="477" t="s">
        <v>64</v>
      </c>
      <c r="M32" s="478" t="s">
        <v>613</v>
      </c>
      <c r="N32" s="702"/>
      <c r="O32" s="685"/>
      <c r="P32" s="557" t="s">
        <v>614</v>
      </c>
      <c r="Q32" s="557" t="s">
        <v>151</v>
      </c>
    </row>
    <row r="33" spans="1:17" s="8" customFormat="1" ht="39.75" customHeight="1" x14ac:dyDescent="0.15">
      <c r="A33" s="716"/>
      <c r="B33" s="695" t="s">
        <v>34</v>
      </c>
      <c r="C33" s="698">
        <v>6</v>
      </c>
      <c r="D33" s="110" t="s">
        <v>67</v>
      </c>
      <c r="E33" s="557" t="s">
        <v>664</v>
      </c>
      <c r="F33" s="701" t="s">
        <v>185</v>
      </c>
      <c r="G33" s="684">
        <v>6</v>
      </c>
      <c r="H33" s="704" t="s">
        <v>74</v>
      </c>
      <c r="I33" s="705"/>
      <c r="J33" s="705"/>
      <c r="K33" s="705"/>
      <c r="L33" s="706"/>
      <c r="M33" s="479" t="s">
        <v>186</v>
      </c>
      <c r="N33" s="701" t="s">
        <v>44</v>
      </c>
      <c r="O33" s="684">
        <v>6</v>
      </c>
      <c r="P33" s="110" t="s">
        <v>615</v>
      </c>
      <c r="Q33" s="111" t="s">
        <v>187</v>
      </c>
    </row>
    <row r="34" spans="1:17" s="8" customFormat="1" ht="20" customHeight="1" x14ac:dyDescent="0.15">
      <c r="A34" s="716"/>
      <c r="B34" s="696"/>
      <c r="C34" s="699"/>
      <c r="D34" s="687" t="s">
        <v>162</v>
      </c>
      <c r="E34" s="688"/>
      <c r="F34" s="702"/>
      <c r="G34" s="685"/>
      <c r="H34" s="689" t="s">
        <v>162</v>
      </c>
      <c r="I34" s="690"/>
      <c r="J34" s="690"/>
      <c r="K34" s="690"/>
      <c r="L34" s="690"/>
      <c r="M34" s="691"/>
      <c r="N34" s="707"/>
      <c r="O34" s="685"/>
      <c r="P34" s="687" t="s">
        <v>162</v>
      </c>
      <c r="Q34" s="688"/>
    </row>
    <row r="35" spans="1:17" s="8" customFormat="1" ht="42" customHeight="1" x14ac:dyDescent="0.15">
      <c r="A35" s="717"/>
      <c r="B35" s="697"/>
      <c r="C35" s="700"/>
      <c r="D35" s="480" t="s">
        <v>70</v>
      </c>
      <c r="E35" s="481" t="s">
        <v>163</v>
      </c>
      <c r="F35" s="703"/>
      <c r="G35" s="686"/>
      <c r="H35" s="112" t="s">
        <v>79</v>
      </c>
      <c r="I35" s="113" t="s">
        <v>188</v>
      </c>
      <c r="J35" s="482" t="s">
        <v>185</v>
      </c>
      <c r="K35" s="547">
        <v>6</v>
      </c>
      <c r="L35" s="112" t="s">
        <v>78</v>
      </c>
      <c r="M35" s="113" t="s">
        <v>186</v>
      </c>
      <c r="N35" s="703"/>
      <c r="O35" s="686"/>
      <c r="P35" s="112" t="s">
        <v>616</v>
      </c>
      <c r="Q35" s="483" t="s">
        <v>135</v>
      </c>
    </row>
    <row r="36" spans="1:17" s="8" customFormat="1" ht="12.75" customHeight="1" x14ac:dyDescent="0.15">
      <c r="A36" s="109"/>
      <c r="B36" s="9"/>
      <c r="C36" s="9"/>
      <c r="D36" s="9"/>
      <c r="E36" s="9"/>
      <c r="F36" s="9"/>
      <c r="G36" s="9"/>
      <c r="H36" s="9"/>
      <c r="I36" s="9"/>
      <c r="J36" s="9"/>
      <c r="K36" s="9"/>
      <c r="L36" s="9"/>
      <c r="M36" s="9"/>
      <c r="N36" s="9"/>
      <c r="O36" s="9"/>
      <c r="P36" s="9"/>
      <c r="Q36" s="10"/>
    </row>
    <row r="37" spans="1:17" s="15" customFormat="1" x14ac:dyDescent="0.15">
      <c r="A37" s="692" t="s">
        <v>189</v>
      </c>
      <c r="B37" s="693"/>
      <c r="C37" s="693"/>
      <c r="D37" s="693"/>
      <c r="E37" s="693"/>
      <c r="F37" s="693"/>
      <c r="G37" s="693"/>
      <c r="H37" s="693"/>
      <c r="I37" s="693"/>
      <c r="J37" s="693"/>
      <c r="K37" s="693"/>
      <c r="L37" s="693"/>
      <c r="M37" s="693"/>
      <c r="N37" s="693"/>
      <c r="O37" s="693"/>
      <c r="P37" s="693"/>
      <c r="Q37" s="694"/>
    </row>
    <row r="38" spans="1:17" s="15" customFormat="1" x14ac:dyDescent="0.15">
      <c r="A38" s="114"/>
      <c r="B38" s="115"/>
      <c r="C38" s="116">
        <v>12</v>
      </c>
      <c r="D38" s="115" t="s">
        <v>190</v>
      </c>
      <c r="E38" s="117"/>
      <c r="F38" s="115"/>
      <c r="G38" s="116">
        <v>12</v>
      </c>
      <c r="H38" s="115" t="s">
        <v>190</v>
      </c>
      <c r="I38" s="117"/>
      <c r="J38" s="115"/>
      <c r="K38" s="116">
        <v>12</v>
      </c>
      <c r="L38" s="115" t="s">
        <v>190</v>
      </c>
      <c r="M38" s="117"/>
      <c r="N38" s="115"/>
      <c r="O38" s="116">
        <v>12</v>
      </c>
      <c r="P38" s="115" t="s">
        <v>190</v>
      </c>
      <c r="Q38" s="117"/>
    </row>
    <row r="39" spans="1:17" s="15" customFormat="1" ht="18.75" customHeight="1" x14ac:dyDescent="0.15">
      <c r="A39" s="118"/>
      <c r="B39" s="119"/>
      <c r="C39" s="120">
        <v>6</v>
      </c>
      <c r="D39" s="117" t="s">
        <v>191</v>
      </c>
      <c r="E39" s="120" t="s">
        <v>192</v>
      </c>
      <c r="F39" s="119"/>
      <c r="G39" s="120">
        <v>6</v>
      </c>
      <c r="H39" s="117" t="s">
        <v>191</v>
      </c>
      <c r="I39" s="120" t="s">
        <v>192</v>
      </c>
      <c r="J39" s="119"/>
      <c r="K39" s="120">
        <v>6</v>
      </c>
      <c r="L39" s="117" t="s">
        <v>191</v>
      </c>
      <c r="M39" s="120" t="s">
        <v>192</v>
      </c>
      <c r="N39" s="119"/>
      <c r="O39" s="120">
        <v>6</v>
      </c>
      <c r="P39" s="117" t="s">
        <v>191</v>
      </c>
      <c r="Q39" s="120" t="s">
        <v>192</v>
      </c>
    </row>
    <row r="40" spans="1:17" s="15" customFormat="1" ht="18.75" customHeight="1" x14ac:dyDescent="0.15">
      <c r="A40" s="118"/>
      <c r="B40" s="119"/>
      <c r="C40" s="121">
        <v>36</v>
      </c>
      <c r="D40" s="119" t="s">
        <v>54</v>
      </c>
      <c r="E40" s="120" t="s">
        <v>193</v>
      </c>
      <c r="F40" s="119"/>
      <c r="G40" s="121">
        <v>36</v>
      </c>
      <c r="H40" s="119" t="s">
        <v>54</v>
      </c>
      <c r="I40" s="120" t="s">
        <v>193</v>
      </c>
      <c r="J40" s="119"/>
      <c r="K40" s="121">
        <v>36</v>
      </c>
      <c r="L40" s="119" t="s">
        <v>54</v>
      </c>
      <c r="M40" s="120" t="s">
        <v>193</v>
      </c>
      <c r="N40" s="119"/>
      <c r="O40" s="121">
        <v>36</v>
      </c>
      <c r="P40" s="119" t="s">
        <v>54</v>
      </c>
      <c r="Q40" s="120" t="s">
        <v>193</v>
      </c>
    </row>
    <row r="41" spans="1:17" s="15" customFormat="1" ht="18.75" customHeight="1" x14ac:dyDescent="0.15">
      <c r="A41" s="122"/>
      <c r="B41" s="123" t="s">
        <v>194</v>
      </c>
      <c r="C41" s="124">
        <f>SUM(C38:C40)+SUM(C30:C35)+SUM(C13:C27)+SUM(C5:C10)</f>
        <v>120</v>
      </c>
      <c r="D41" s="125"/>
      <c r="E41" s="126"/>
      <c r="F41" s="123" t="s">
        <v>194</v>
      </c>
      <c r="G41" s="124">
        <f>SUM(G30:G35)+SUM(G13:G27)+SUM(C5:C10)+SUM(G38:G40)</f>
        <v>120</v>
      </c>
      <c r="H41" s="125"/>
      <c r="I41" s="126"/>
      <c r="J41" s="123" t="s">
        <v>194</v>
      </c>
      <c r="K41" s="124">
        <f>C5+C6+C7+C8+K9+K10+K13+K18+K23+K30+K35+K38+K39+K40</f>
        <v>120</v>
      </c>
      <c r="L41" s="125"/>
      <c r="M41" s="126"/>
      <c r="N41" s="123" t="s">
        <v>194</v>
      </c>
      <c r="O41" s="124">
        <f>O40+O39+O38+O33+O30+O23+K18+O13+O9+K10+C8+C7+C6+C5</f>
        <v>120</v>
      </c>
      <c r="P41" s="125"/>
      <c r="Q41" s="126"/>
    </row>
    <row r="42" spans="1:17" ht="18.75" customHeight="1" x14ac:dyDescent="0.15">
      <c r="O42" s="48"/>
    </row>
  </sheetData>
  <mergeCells count="90">
    <mergeCell ref="A4:Q4"/>
    <mergeCell ref="A1:Q1"/>
    <mergeCell ref="B2:E2"/>
    <mergeCell ref="F2:I2"/>
    <mergeCell ref="J2:M2"/>
    <mergeCell ref="N2:Q2"/>
    <mergeCell ref="A5:A10"/>
    <mergeCell ref="D5:P5"/>
    <mergeCell ref="D6:P6"/>
    <mergeCell ref="B7:B8"/>
    <mergeCell ref="D7:P8"/>
    <mergeCell ref="D9:H9"/>
    <mergeCell ref="D10:H10"/>
    <mergeCell ref="L10:P10"/>
    <mergeCell ref="A11:Q11"/>
    <mergeCell ref="A12:Q12"/>
    <mergeCell ref="A13:A27"/>
    <mergeCell ref="B13:B17"/>
    <mergeCell ref="C13:C17"/>
    <mergeCell ref="F13:F17"/>
    <mergeCell ref="G13:G17"/>
    <mergeCell ref="J13:J17"/>
    <mergeCell ref="K13:K17"/>
    <mergeCell ref="N13:N17"/>
    <mergeCell ref="O13:O17"/>
    <mergeCell ref="D14:E14"/>
    <mergeCell ref="H14:I14"/>
    <mergeCell ref="L14:M14"/>
    <mergeCell ref="P14:Q14"/>
    <mergeCell ref="D16:E16"/>
    <mergeCell ref="H16:I16"/>
    <mergeCell ref="L16:M16"/>
    <mergeCell ref="P16:Q16"/>
    <mergeCell ref="D21:E21"/>
    <mergeCell ref="H21:I21"/>
    <mergeCell ref="L21:P21"/>
    <mergeCell ref="K18:K22"/>
    <mergeCell ref="L18:P18"/>
    <mergeCell ref="L19:Q19"/>
    <mergeCell ref="L20:P20"/>
    <mergeCell ref="L22:P22"/>
    <mergeCell ref="B18:B22"/>
    <mergeCell ref="C18:C22"/>
    <mergeCell ref="F18:F22"/>
    <mergeCell ref="G18:G22"/>
    <mergeCell ref="J18:J22"/>
    <mergeCell ref="D19:E19"/>
    <mergeCell ref="H19:I19"/>
    <mergeCell ref="B23:B27"/>
    <mergeCell ref="C23:C27"/>
    <mergeCell ref="F23:F27"/>
    <mergeCell ref="G23:G27"/>
    <mergeCell ref="J23:J27"/>
    <mergeCell ref="P24:Q24"/>
    <mergeCell ref="D26:E26"/>
    <mergeCell ref="H26:I26"/>
    <mergeCell ref="L26:M26"/>
    <mergeCell ref="P26:Q26"/>
    <mergeCell ref="K23:K27"/>
    <mergeCell ref="N23:N27"/>
    <mergeCell ref="O23:O27"/>
    <mergeCell ref="D24:E24"/>
    <mergeCell ref="L24:M24"/>
    <mergeCell ref="Q7:Q8"/>
    <mergeCell ref="D31:E31"/>
    <mergeCell ref="H31:I31"/>
    <mergeCell ref="L31:M31"/>
    <mergeCell ref="P31:Q31"/>
    <mergeCell ref="A29:Q29"/>
    <mergeCell ref="A30:A35"/>
    <mergeCell ref="B30:B32"/>
    <mergeCell ref="C30:C32"/>
    <mergeCell ref="F30:F32"/>
    <mergeCell ref="G30:G32"/>
    <mergeCell ref="J30:J32"/>
    <mergeCell ref="K30:K32"/>
    <mergeCell ref="N30:N32"/>
    <mergeCell ref="O30:O32"/>
    <mergeCell ref="H24:I24"/>
    <mergeCell ref="O33:O35"/>
    <mergeCell ref="D34:E34"/>
    <mergeCell ref="H34:M34"/>
    <mergeCell ref="P34:Q34"/>
    <mergeCell ref="A37:Q37"/>
    <mergeCell ref="B33:B35"/>
    <mergeCell ref="C33:C35"/>
    <mergeCell ref="F33:F35"/>
    <mergeCell ref="G33:G35"/>
    <mergeCell ref="H33:L33"/>
    <mergeCell ref="N33:N35"/>
  </mergeCells>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1"/>
  <sheetViews>
    <sheetView topLeftCell="B8" zoomScale="125" zoomScaleNormal="125" zoomScalePageLayoutView="125" workbookViewId="0">
      <selection activeCell="F8" sqref="F8"/>
    </sheetView>
  </sheetViews>
  <sheetFormatPr baseColWidth="10" defaultColWidth="8.83203125" defaultRowHeight="13" x14ac:dyDescent="0.15"/>
  <cols>
    <col min="1" max="1" width="5.33203125" customWidth="1"/>
    <col min="2" max="2" width="5" customWidth="1"/>
    <col min="3" max="3" width="36.6640625" style="92" customWidth="1"/>
    <col min="4" max="4" width="5.6640625" style="92" customWidth="1"/>
    <col min="5" max="5" width="1.83203125" style="92" customWidth="1"/>
    <col min="6" max="6" width="36.6640625" style="92" customWidth="1"/>
    <col min="7" max="7" width="5.6640625" style="92" customWidth="1"/>
    <col min="8" max="8" width="2.33203125" style="92" customWidth="1"/>
    <col min="9" max="9" width="36.6640625" style="92" customWidth="1"/>
    <col min="10" max="10" width="5.6640625" style="92" customWidth="1"/>
    <col min="11" max="11" width="2.33203125" style="92" customWidth="1"/>
    <col min="12" max="12" width="36.6640625" style="92" customWidth="1"/>
    <col min="13" max="13" width="5.6640625" style="92" customWidth="1"/>
  </cols>
  <sheetData>
    <row r="1" spans="1:15" s="1" customFormat="1" ht="61.5" customHeight="1" x14ac:dyDescent="0.15">
      <c r="A1" s="776" t="s">
        <v>631</v>
      </c>
      <c r="B1" s="777"/>
      <c r="C1" s="777"/>
      <c r="D1" s="777"/>
      <c r="E1" s="777"/>
      <c r="F1" s="777"/>
      <c r="G1" s="777"/>
      <c r="H1" s="777"/>
      <c r="I1" s="777"/>
      <c r="J1" s="777"/>
      <c r="K1" s="777"/>
      <c r="L1" s="777"/>
      <c r="M1" s="778"/>
    </row>
    <row r="2" spans="1:15" s="1" customFormat="1" ht="48.75" customHeight="1" x14ac:dyDescent="0.15">
      <c r="A2" s="779"/>
      <c r="B2" s="780"/>
      <c r="C2" s="781" t="s">
        <v>652</v>
      </c>
      <c r="D2" s="782"/>
      <c r="E2" s="137"/>
      <c r="F2" s="781" t="s">
        <v>660</v>
      </c>
      <c r="G2" s="782"/>
      <c r="H2" s="137"/>
      <c r="I2" s="781" t="s">
        <v>661</v>
      </c>
      <c r="J2" s="782"/>
      <c r="K2" s="137"/>
      <c r="L2" s="781" t="s">
        <v>670</v>
      </c>
      <c r="M2" s="782"/>
    </row>
    <row r="3" spans="1:15" ht="16" x14ac:dyDescent="0.15">
      <c r="A3" s="779"/>
      <c r="B3" s="780"/>
      <c r="C3" s="154" t="s">
        <v>204</v>
      </c>
      <c r="D3" s="146" t="s">
        <v>205</v>
      </c>
      <c r="E3" s="145"/>
      <c r="F3" s="154" t="s">
        <v>204</v>
      </c>
      <c r="G3" s="146" t="s">
        <v>205</v>
      </c>
      <c r="H3" s="145"/>
      <c r="I3" s="154" t="s">
        <v>204</v>
      </c>
      <c r="J3" s="146" t="s">
        <v>205</v>
      </c>
      <c r="K3" s="145"/>
      <c r="L3" s="154" t="s">
        <v>204</v>
      </c>
      <c r="M3" s="146" t="s">
        <v>205</v>
      </c>
    </row>
    <row r="4" spans="1:15" ht="53" customHeight="1" x14ac:dyDescent="0.15">
      <c r="A4" s="789" t="s">
        <v>206</v>
      </c>
      <c r="B4" s="792" t="s">
        <v>207</v>
      </c>
      <c r="C4" s="162" t="s">
        <v>149</v>
      </c>
      <c r="D4" s="163">
        <v>6</v>
      </c>
      <c r="E4" s="156"/>
      <c r="F4" s="169" t="s">
        <v>149</v>
      </c>
      <c r="G4" s="170">
        <v>6</v>
      </c>
      <c r="H4" s="156"/>
      <c r="I4" s="174" t="s">
        <v>149</v>
      </c>
      <c r="J4" s="175">
        <v>6</v>
      </c>
      <c r="K4" s="147"/>
      <c r="L4" s="178" t="s">
        <v>149</v>
      </c>
      <c r="M4" s="179">
        <v>6</v>
      </c>
    </row>
    <row r="5" spans="1:15" ht="53" customHeight="1" x14ac:dyDescent="0.15">
      <c r="A5" s="790"/>
      <c r="B5" s="793"/>
      <c r="C5" s="166" t="s">
        <v>156</v>
      </c>
      <c r="D5" s="167">
        <v>6</v>
      </c>
      <c r="E5" s="147"/>
      <c r="F5" s="171" t="s">
        <v>156</v>
      </c>
      <c r="G5" s="172">
        <v>6</v>
      </c>
      <c r="H5" s="147"/>
      <c r="I5" s="176" t="s">
        <v>208</v>
      </c>
      <c r="J5" s="177">
        <v>6</v>
      </c>
      <c r="K5" s="147"/>
      <c r="L5" s="180" t="s">
        <v>208</v>
      </c>
      <c r="M5" s="181">
        <v>6</v>
      </c>
    </row>
    <row r="6" spans="1:15" ht="53" customHeight="1" x14ac:dyDescent="0.15">
      <c r="A6" s="790"/>
      <c r="B6" s="793"/>
      <c r="C6" s="166" t="s">
        <v>152</v>
      </c>
      <c r="D6" s="167">
        <v>6</v>
      </c>
      <c r="E6" s="147"/>
      <c r="F6" s="171" t="s">
        <v>152</v>
      </c>
      <c r="G6" s="172">
        <v>6</v>
      </c>
      <c r="H6" s="147"/>
      <c r="I6" s="176" t="s">
        <v>154</v>
      </c>
      <c r="J6" s="177">
        <v>6</v>
      </c>
      <c r="K6" s="147"/>
      <c r="L6" s="180" t="s">
        <v>209</v>
      </c>
      <c r="M6" s="181">
        <v>6</v>
      </c>
    </row>
    <row r="7" spans="1:15" ht="53" customHeight="1" x14ac:dyDescent="0.15">
      <c r="A7" s="790"/>
      <c r="B7" s="793"/>
      <c r="C7" s="166" t="s">
        <v>500</v>
      </c>
      <c r="D7" s="167">
        <v>6</v>
      </c>
      <c r="E7" s="147"/>
      <c r="F7" s="171" t="s">
        <v>642</v>
      </c>
      <c r="G7" s="172">
        <v>6</v>
      </c>
      <c r="H7" s="147"/>
      <c r="I7" s="354" t="s">
        <v>170</v>
      </c>
      <c r="J7" s="355">
        <v>6</v>
      </c>
      <c r="K7" s="356"/>
      <c r="L7" s="357" t="s">
        <v>170</v>
      </c>
      <c r="M7" s="358">
        <v>6</v>
      </c>
    </row>
    <row r="8" spans="1:15" ht="53" customHeight="1" x14ac:dyDescent="0.15">
      <c r="A8" s="790"/>
      <c r="B8" s="793"/>
      <c r="C8" s="164" t="s">
        <v>474</v>
      </c>
      <c r="D8" s="165">
        <v>6</v>
      </c>
      <c r="E8" s="147"/>
      <c r="F8" s="190" t="s">
        <v>676</v>
      </c>
      <c r="G8" s="183">
        <v>6</v>
      </c>
      <c r="H8" s="147"/>
      <c r="I8" s="192" t="s">
        <v>538</v>
      </c>
      <c r="J8" s="177">
        <v>6</v>
      </c>
      <c r="K8" s="147"/>
      <c r="L8" s="180" t="s">
        <v>657</v>
      </c>
      <c r="M8" s="185">
        <v>6</v>
      </c>
    </row>
    <row r="9" spans="1:15" ht="24.75" customHeight="1" x14ac:dyDescent="0.15">
      <c r="A9" s="790"/>
      <c r="B9" s="793"/>
      <c r="C9" s="199" t="s">
        <v>223</v>
      </c>
      <c r="D9" s="200">
        <f>SUM(D4:D8)</f>
        <v>30</v>
      </c>
      <c r="E9" s="145"/>
      <c r="F9" s="191" t="s">
        <v>223</v>
      </c>
      <c r="G9" s="201">
        <f>SUM(G4:G8)</f>
        <v>30</v>
      </c>
      <c r="H9" s="145"/>
      <c r="I9" s="194" t="s">
        <v>223</v>
      </c>
      <c r="J9" s="193">
        <f>SUM(J4:J8)</f>
        <v>30</v>
      </c>
      <c r="K9" s="145"/>
      <c r="L9" s="198" t="s">
        <v>223</v>
      </c>
      <c r="M9" s="197">
        <f>SUM(M4:M8)</f>
        <v>30</v>
      </c>
    </row>
    <row r="10" spans="1:15" ht="5.25" customHeight="1" x14ac:dyDescent="0.15">
      <c r="A10" s="790"/>
      <c r="B10" s="186"/>
      <c r="C10" s="188"/>
      <c r="D10" s="187"/>
      <c r="E10" s="147"/>
      <c r="F10" s="188"/>
      <c r="G10" s="187"/>
      <c r="H10" s="147"/>
      <c r="I10" s="188"/>
      <c r="J10" s="187"/>
      <c r="K10" s="147"/>
      <c r="L10" s="236"/>
      <c r="M10" s="237"/>
    </row>
    <row r="11" spans="1:15" ht="39.75" customHeight="1" x14ac:dyDescent="0.15">
      <c r="A11" s="790"/>
      <c r="B11" s="793" t="s">
        <v>211</v>
      </c>
      <c r="C11" s="162" t="s">
        <v>476</v>
      </c>
      <c r="D11" s="163">
        <v>6</v>
      </c>
      <c r="E11" s="156"/>
      <c r="F11" s="169" t="s">
        <v>476</v>
      </c>
      <c r="G11" s="170">
        <v>6</v>
      </c>
      <c r="H11" s="156"/>
      <c r="I11" s="174" t="s">
        <v>476</v>
      </c>
      <c r="J11" s="175">
        <v>6</v>
      </c>
      <c r="K11" s="156"/>
      <c r="L11" s="178" t="s">
        <v>476</v>
      </c>
      <c r="M11" s="179">
        <v>6</v>
      </c>
    </row>
    <row r="12" spans="1:15" ht="37.5" customHeight="1" x14ac:dyDescent="0.15">
      <c r="A12" s="790"/>
      <c r="B12" s="793"/>
      <c r="C12" s="166" t="s">
        <v>655</v>
      </c>
      <c r="D12" s="167">
        <v>12</v>
      </c>
      <c r="E12" s="147"/>
      <c r="F12" s="171" t="s">
        <v>655</v>
      </c>
      <c r="G12" s="172">
        <v>12</v>
      </c>
      <c r="H12" s="147"/>
      <c r="I12" s="176" t="s">
        <v>655</v>
      </c>
      <c r="J12" s="177">
        <v>12</v>
      </c>
      <c r="K12" s="147"/>
      <c r="L12" s="180" t="s">
        <v>650</v>
      </c>
      <c r="M12" s="181">
        <v>12</v>
      </c>
      <c r="O12" s="134"/>
    </row>
    <row r="13" spans="1:15" ht="98" customHeight="1" x14ac:dyDescent="0.15">
      <c r="A13" s="790"/>
      <c r="B13" s="793"/>
      <c r="C13" s="166" t="s">
        <v>503</v>
      </c>
      <c r="D13" s="167">
        <v>6</v>
      </c>
      <c r="E13" s="147"/>
      <c r="F13" s="171" t="s">
        <v>212</v>
      </c>
      <c r="G13" s="172">
        <v>6</v>
      </c>
      <c r="H13" s="147"/>
      <c r="I13" s="176" t="s">
        <v>502</v>
      </c>
      <c r="J13" s="184">
        <v>6</v>
      </c>
      <c r="K13" s="147"/>
      <c r="L13" s="558" t="s">
        <v>659</v>
      </c>
      <c r="M13" s="181">
        <v>6</v>
      </c>
      <c r="O13" s="134"/>
    </row>
    <row r="14" spans="1:15" ht="81.75" customHeight="1" x14ac:dyDescent="0.15">
      <c r="A14" s="790"/>
      <c r="B14" s="793"/>
      <c r="C14" s="166" t="s">
        <v>504</v>
      </c>
      <c r="D14" s="167">
        <v>6</v>
      </c>
      <c r="E14" s="147"/>
      <c r="F14" s="190" t="s">
        <v>56</v>
      </c>
      <c r="G14" s="183">
        <v>6</v>
      </c>
      <c r="H14" s="147"/>
      <c r="I14" s="176" t="s">
        <v>213</v>
      </c>
      <c r="J14" s="184">
        <v>6</v>
      </c>
      <c r="K14" s="147"/>
      <c r="L14" s="195" t="s">
        <v>501</v>
      </c>
      <c r="M14" s="181">
        <v>6</v>
      </c>
    </row>
    <row r="15" spans="1:15" ht="64" x14ac:dyDescent="0.15">
      <c r="A15" s="790"/>
      <c r="B15" s="793"/>
      <c r="C15" s="164" t="s">
        <v>658</v>
      </c>
      <c r="D15" s="165">
        <v>6</v>
      </c>
      <c r="E15" s="147"/>
      <c r="F15" s="171" t="s">
        <v>210</v>
      </c>
      <c r="G15" s="172">
        <v>6</v>
      </c>
      <c r="H15" s="147"/>
      <c r="I15" s="192" t="s">
        <v>214</v>
      </c>
      <c r="J15" s="177">
        <v>6</v>
      </c>
      <c r="K15" s="147"/>
      <c r="L15" s="195" t="s">
        <v>675</v>
      </c>
      <c r="M15" s="185">
        <v>6</v>
      </c>
      <c r="O15" s="135"/>
    </row>
    <row r="16" spans="1:15" ht="24.75" customHeight="1" x14ac:dyDescent="0.15">
      <c r="A16" s="791"/>
      <c r="B16" s="794"/>
      <c r="C16" s="199" t="s">
        <v>224</v>
      </c>
      <c r="D16" s="200">
        <f>SUM(D11:D15)</f>
        <v>36</v>
      </c>
      <c r="E16" s="157"/>
      <c r="F16" s="191" t="s">
        <v>224</v>
      </c>
      <c r="G16" s="201">
        <f>SUM(G11:G15)</f>
        <v>36</v>
      </c>
      <c r="H16" s="157"/>
      <c r="I16" s="194" t="s">
        <v>224</v>
      </c>
      <c r="J16" s="193">
        <f>SUM(J11:J15)</f>
        <v>36</v>
      </c>
      <c r="K16" s="157"/>
      <c r="L16" s="196" t="s">
        <v>224</v>
      </c>
      <c r="M16" s="197">
        <f>SUM(M11:M15)</f>
        <v>36</v>
      </c>
      <c r="N16" s="136"/>
    </row>
    <row r="17" spans="1:15" s="46" customFormat="1" ht="7.5" customHeight="1" x14ac:dyDescent="0.15">
      <c r="A17" s="144"/>
      <c r="B17" s="137"/>
      <c r="C17" s="155"/>
      <c r="D17" s="149"/>
      <c r="E17" s="148"/>
      <c r="F17" s="155"/>
      <c r="G17" s="149"/>
      <c r="H17" s="148"/>
      <c r="I17" s="155"/>
      <c r="J17" s="149"/>
      <c r="K17" s="148"/>
      <c r="L17" s="155"/>
      <c r="M17" s="149"/>
      <c r="N17" s="136"/>
      <c r="O17" s="135"/>
    </row>
    <row r="18" spans="1:15" ht="27" customHeight="1" x14ac:dyDescent="0.15">
      <c r="A18" s="795" t="s">
        <v>215</v>
      </c>
      <c r="B18" s="798" t="s">
        <v>207</v>
      </c>
      <c r="C18" s="162" t="s">
        <v>216</v>
      </c>
      <c r="D18" s="163">
        <v>12</v>
      </c>
      <c r="E18" s="156"/>
      <c r="F18" s="169" t="s">
        <v>216</v>
      </c>
      <c r="G18" s="170">
        <v>12</v>
      </c>
      <c r="H18" s="156"/>
      <c r="I18" s="174" t="s">
        <v>216</v>
      </c>
      <c r="J18" s="175">
        <v>12</v>
      </c>
      <c r="K18" s="156"/>
      <c r="L18" s="178" t="s">
        <v>216</v>
      </c>
      <c r="M18" s="179">
        <v>12</v>
      </c>
    </row>
    <row r="19" spans="1:15" ht="24.75" customHeight="1" x14ac:dyDescent="0.15">
      <c r="A19" s="796"/>
      <c r="B19" s="799"/>
      <c r="C19" s="166" t="s">
        <v>217</v>
      </c>
      <c r="D19" s="165">
        <v>6</v>
      </c>
      <c r="E19" s="148"/>
      <c r="F19" s="171" t="s">
        <v>217</v>
      </c>
      <c r="G19" s="183">
        <v>6</v>
      </c>
      <c r="H19" s="148"/>
      <c r="I19" s="176" t="s">
        <v>217</v>
      </c>
      <c r="J19" s="184">
        <v>6</v>
      </c>
      <c r="K19" s="148"/>
      <c r="L19" s="180" t="s">
        <v>217</v>
      </c>
      <c r="M19" s="185">
        <v>6</v>
      </c>
    </row>
    <row r="20" spans="1:15" ht="21" customHeight="1" x14ac:dyDescent="0.15">
      <c r="A20" s="796"/>
      <c r="B20" s="799"/>
      <c r="C20" s="189" t="s">
        <v>223</v>
      </c>
      <c r="D20" s="200">
        <f>SUM(D18:D19)</f>
        <v>18</v>
      </c>
      <c r="E20" s="150"/>
      <c r="F20" s="191" t="s">
        <v>223</v>
      </c>
      <c r="G20" s="201">
        <f>SUM(G18:G19)</f>
        <v>18</v>
      </c>
      <c r="H20" s="150"/>
      <c r="I20" s="194" t="s">
        <v>223</v>
      </c>
      <c r="J20" s="193">
        <f>SUM(J18:J19)</f>
        <v>18</v>
      </c>
      <c r="K20" s="150"/>
      <c r="L20" s="198" t="s">
        <v>223</v>
      </c>
      <c r="M20" s="197">
        <f>SUM(M18:M19)</f>
        <v>18</v>
      </c>
    </row>
    <row r="21" spans="1:15" ht="6" customHeight="1" x14ac:dyDescent="0.15">
      <c r="A21" s="796"/>
      <c r="B21" s="173"/>
      <c r="C21" s="168"/>
      <c r="D21" s="182"/>
      <c r="E21" s="148"/>
      <c r="F21" s="168"/>
      <c r="G21" s="182"/>
      <c r="H21" s="148"/>
      <c r="I21" s="168"/>
      <c r="J21" s="182"/>
      <c r="K21" s="148"/>
      <c r="L21" s="168"/>
      <c r="M21" s="182"/>
    </row>
    <row r="22" spans="1:15" ht="26.25" customHeight="1" x14ac:dyDescent="0.15">
      <c r="A22" s="796"/>
      <c r="B22" s="800" t="s">
        <v>218</v>
      </c>
      <c r="C22" s="166" t="s">
        <v>219</v>
      </c>
      <c r="D22" s="165">
        <v>36</v>
      </c>
      <c r="E22" s="148"/>
      <c r="F22" s="171" t="s">
        <v>219</v>
      </c>
      <c r="G22" s="183">
        <v>36</v>
      </c>
      <c r="H22" s="148"/>
      <c r="I22" s="176" t="s">
        <v>219</v>
      </c>
      <c r="J22" s="184">
        <v>36</v>
      </c>
      <c r="K22" s="148"/>
      <c r="L22" s="180" t="s">
        <v>219</v>
      </c>
      <c r="M22" s="185">
        <v>36</v>
      </c>
    </row>
    <row r="23" spans="1:15" ht="24.75" customHeight="1" x14ac:dyDescent="0.15">
      <c r="A23" s="797"/>
      <c r="B23" s="801"/>
      <c r="C23" s="189" t="s">
        <v>224</v>
      </c>
      <c r="D23" s="200">
        <f>SUM(D22:D22)</f>
        <v>36</v>
      </c>
      <c r="E23" s="153"/>
      <c r="F23" s="191" t="s">
        <v>224</v>
      </c>
      <c r="G23" s="201">
        <f>SUM(G22:G22)</f>
        <v>36</v>
      </c>
      <c r="H23" s="153"/>
      <c r="I23" s="194" t="s">
        <v>224</v>
      </c>
      <c r="J23" s="193">
        <f>SUM(J22:J22)</f>
        <v>36</v>
      </c>
      <c r="K23" s="153"/>
      <c r="L23" s="198" t="s">
        <v>224</v>
      </c>
      <c r="M23" s="197">
        <f>SUM(M22:M22)</f>
        <v>36</v>
      </c>
    </row>
    <row r="24" spans="1:15" ht="4.5" customHeight="1" x14ac:dyDescent="0.2">
      <c r="A24" s="151"/>
      <c r="B24" s="152"/>
      <c r="C24" s="535"/>
      <c r="D24" s="149"/>
      <c r="E24" s="148"/>
      <c r="F24" s="155"/>
      <c r="G24" s="149"/>
      <c r="H24" s="148"/>
      <c r="I24" s="535"/>
      <c r="J24" s="149"/>
      <c r="K24" s="148"/>
      <c r="L24" s="155"/>
      <c r="M24" s="149"/>
    </row>
    <row r="25" spans="1:15" ht="24.75" customHeight="1" x14ac:dyDescent="0.2">
      <c r="A25" s="158"/>
      <c r="B25" s="159"/>
      <c r="C25" s="161" t="s">
        <v>222</v>
      </c>
      <c r="D25" s="202">
        <f>D23+D20+D16+D9</f>
        <v>120</v>
      </c>
      <c r="E25" s="160"/>
      <c r="F25" s="161" t="s">
        <v>222</v>
      </c>
      <c r="G25" s="202">
        <f>G23+G20+G16+G9</f>
        <v>120</v>
      </c>
      <c r="H25" s="160"/>
      <c r="I25" s="161" t="s">
        <v>222</v>
      </c>
      <c r="J25" s="202">
        <f>J23+J20+J16+J9</f>
        <v>120</v>
      </c>
      <c r="K25" s="160"/>
      <c r="L25" s="161" t="s">
        <v>222</v>
      </c>
      <c r="M25" s="202">
        <f>M23+M20+M16+M9</f>
        <v>120</v>
      </c>
    </row>
    <row r="26" spans="1:15" ht="5.25" customHeight="1" x14ac:dyDescent="0.2">
      <c r="A26" s="139"/>
      <c r="B26" s="139"/>
      <c r="C26" s="143"/>
      <c r="D26" s="138"/>
      <c r="E26" s="138"/>
      <c r="F26" s="138"/>
      <c r="G26" s="138"/>
      <c r="H26" s="138"/>
      <c r="I26" s="143"/>
      <c r="J26" s="138"/>
      <c r="K26" s="138"/>
      <c r="L26" s="138"/>
      <c r="M26" s="138"/>
    </row>
    <row r="27" spans="1:15" ht="14" x14ac:dyDescent="0.15">
      <c r="A27" s="140"/>
      <c r="B27" s="140"/>
      <c r="C27" s="141"/>
      <c r="D27" s="141"/>
      <c r="E27" s="141"/>
      <c r="F27" s="142"/>
      <c r="G27" s="141"/>
      <c r="H27" s="141"/>
      <c r="I27" s="142"/>
      <c r="J27" s="141"/>
      <c r="K27" s="141"/>
      <c r="L27" s="141"/>
      <c r="M27" s="141"/>
    </row>
    <row r="28" spans="1:15" ht="75" customHeight="1" x14ac:dyDescent="0.15">
      <c r="A28" s="783" t="s">
        <v>225</v>
      </c>
      <c r="B28" s="784"/>
      <c r="C28" s="784"/>
      <c r="D28" s="784"/>
      <c r="E28" s="784"/>
      <c r="F28" s="784"/>
      <c r="G28" s="784"/>
      <c r="H28" s="784"/>
      <c r="I28" s="784"/>
      <c r="J28" s="784"/>
      <c r="K28" s="784"/>
      <c r="L28" s="784"/>
      <c r="M28" s="785"/>
    </row>
    <row r="29" spans="1:15" ht="69" customHeight="1" x14ac:dyDescent="0.15">
      <c r="A29" s="786" t="s">
        <v>220</v>
      </c>
      <c r="B29" s="787"/>
      <c r="C29" s="787"/>
      <c r="D29" s="787"/>
      <c r="E29" s="787"/>
      <c r="F29" s="787"/>
      <c r="G29" s="787"/>
      <c r="H29" s="787"/>
      <c r="I29" s="787"/>
      <c r="J29" s="787"/>
      <c r="K29" s="787"/>
      <c r="L29" s="787"/>
      <c r="M29" s="788"/>
    </row>
    <row r="30" spans="1:15" ht="69.75" customHeight="1" x14ac:dyDescent="0.15">
      <c r="A30" s="786" t="s">
        <v>221</v>
      </c>
      <c r="B30" s="787"/>
      <c r="C30" s="787"/>
      <c r="D30" s="787"/>
      <c r="E30" s="787"/>
      <c r="F30" s="787"/>
      <c r="G30" s="787"/>
      <c r="H30" s="787"/>
      <c r="I30" s="787"/>
      <c r="J30" s="787"/>
      <c r="K30" s="787"/>
      <c r="L30" s="787"/>
      <c r="M30" s="788"/>
    </row>
    <row r="31" spans="1:15" ht="60.75" customHeight="1" x14ac:dyDescent="0.15">
      <c r="A31" s="786" t="s">
        <v>226</v>
      </c>
      <c r="B31" s="787"/>
      <c r="C31" s="787"/>
      <c r="D31" s="787"/>
      <c r="E31" s="787"/>
      <c r="F31" s="787"/>
      <c r="G31" s="787"/>
      <c r="H31" s="787"/>
      <c r="I31" s="787"/>
      <c r="J31" s="787"/>
      <c r="K31" s="787"/>
      <c r="L31" s="787"/>
      <c r="M31" s="788"/>
    </row>
  </sheetData>
  <mergeCells count="16">
    <mergeCell ref="A28:M28"/>
    <mergeCell ref="A29:M29"/>
    <mergeCell ref="A30:M30"/>
    <mergeCell ref="A31:M31"/>
    <mergeCell ref="A4:A16"/>
    <mergeCell ref="B4:B9"/>
    <mergeCell ref="B11:B16"/>
    <mergeCell ref="A18:A23"/>
    <mergeCell ref="B18:B20"/>
    <mergeCell ref="B22:B23"/>
    <mergeCell ref="A1:M1"/>
    <mergeCell ref="A2:B3"/>
    <mergeCell ref="C2:D2"/>
    <mergeCell ref="F2:G2"/>
    <mergeCell ref="I2:J2"/>
    <mergeCell ref="L2:M2"/>
  </mergeCells>
  <phoneticPr fontId="6" type="noConversion"/>
  <printOptions horizontalCentered="1"/>
  <pageMargins left="0.17000000000000004" right="0.17000000000000004" top="0.60000000000000009" bottom="0.57000000000000006" header="0.5" footer="0.5"/>
  <pageSetup paperSize="8" scale="81" orientation="landscape"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84"/>
  <sheetViews>
    <sheetView topLeftCell="A53" zoomScale="140" zoomScaleNormal="140" zoomScalePageLayoutView="140" workbookViewId="0">
      <selection activeCell="G66" sqref="G66"/>
    </sheetView>
  </sheetViews>
  <sheetFormatPr baseColWidth="10" defaultColWidth="9.1640625" defaultRowHeight="14" x14ac:dyDescent="0.2"/>
  <cols>
    <col min="1" max="1" width="3.1640625" style="83" bestFit="1" customWidth="1"/>
    <col min="2" max="2" width="4.33203125" style="84" customWidth="1"/>
    <col min="3" max="3" width="3.83203125" style="84" bestFit="1" customWidth="1"/>
    <col min="4" max="4" width="4.33203125" style="84" customWidth="1"/>
    <col min="5" max="5" width="6.5" style="84" customWidth="1"/>
    <col min="6" max="6" width="24.83203125" style="86" customWidth="1"/>
    <col min="7" max="7" width="7.5" style="86" customWidth="1"/>
    <col min="8" max="8" width="5.1640625" style="86" bestFit="1" customWidth="1"/>
    <col min="9" max="9" width="4.5" style="86" bestFit="1" customWidth="1"/>
    <col min="10" max="10" width="5.6640625" style="50" bestFit="1" customWidth="1"/>
    <col min="11" max="11" width="4.6640625" style="50" bestFit="1" customWidth="1"/>
    <col min="12" max="12" width="8.1640625" style="50" bestFit="1" customWidth="1"/>
    <col min="13" max="13" width="12.5" style="50" customWidth="1"/>
    <col min="14" max="14" width="7.1640625" style="50" bestFit="1" customWidth="1"/>
    <col min="15" max="15" width="17.5" style="87" customWidth="1"/>
    <col min="16" max="16" width="7.5" style="50" bestFit="1" customWidth="1"/>
    <col min="17" max="17" width="6.83203125" style="50" customWidth="1"/>
    <col min="18" max="18" width="3.1640625" style="50" bestFit="1" customWidth="1"/>
    <col min="19" max="19" width="5.33203125" style="88" customWidth="1"/>
    <col min="20" max="16384" width="9.1640625" style="50"/>
  </cols>
  <sheetData>
    <row r="1" spans="1:19" s="1" customFormat="1" ht="61.5" customHeight="1" x14ac:dyDescent="0.15">
      <c r="A1" s="771" t="s">
        <v>648</v>
      </c>
      <c r="B1" s="849"/>
      <c r="C1" s="772"/>
      <c r="D1" s="772"/>
      <c r="E1" s="772"/>
      <c r="F1" s="772"/>
      <c r="G1" s="772"/>
      <c r="H1" s="772"/>
      <c r="I1" s="772"/>
      <c r="J1" s="772"/>
      <c r="K1" s="772"/>
      <c r="L1" s="772"/>
      <c r="M1" s="772"/>
      <c r="N1" s="772"/>
      <c r="O1" s="772"/>
      <c r="P1" s="772"/>
      <c r="Q1" s="772"/>
      <c r="R1" s="772"/>
      <c r="S1" s="773"/>
    </row>
    <row r="2" spans="1:19" ht="38.25" customHeight="1" x14ac:dyDescent="0.2">
      <c r="A2" s="49" t="s">
        <v>84</v>
      </c>
      <c r="B2" s="49" t="s">
        <v>505</v>
      </c>
      <c r="C2" s="49" t="s">
        <v>85</v>
      </c>
      <c r="D2" s="49" t="s">
        <v>86</v>
      </c>
      <c r="E2" s="49" t="s">
        <v>3</v>
      </c>
      <c r="F2" s="49" t="s">
        <v>4</v>
      </c>
      <c r="G2" s="49" t="s">
        <v>87</v>
      </c>
      <c r="H2" s="49" t="s">
        <v>88</v>
      </c>
      <c r="I2" s="49" t="s">
        <v>89</v>
      </c>
      <c r="J2" s="49" t="s">
        <v>557</v>
      </c>
      <c r="K2" s="49" t="s">
        <v>91</v>
      </c>
      <c r="L2" s="49" t="s">
        <v>7</v>
      </c>
      <c r="M2" s="49" t="s">
        <v>264</v>
      </c>
      <c r="N2" s="49" t="s">
        <v>195</v>
      </c>
      <c r="O2" s="49" t="s">
        <v>5</v>
      </c>
      <c r="P2" s="131" t="s">
        <v>92</v>
      </c>
      <c r="Q2" s="415" t="s">
        <v>556</v>
      </c>
      <c r="R2" s="639" t="s">
        <v>196</v>
      </c>
      <c r="S2" s="640"/>
    </row>
    <row r="3" spans="1:19" s="59" customFormat="1" ht="28" x14ac:dyDescent="0.2">
      <c r="A3" s="60">
        <v>1</v>
      </c>
      <c r="B3" s="30" t="s">
        <v>267</v>
      </c>
      <c r="C3" s="30" t="s">
        <v>120</v>
      </c>
      <c r="D3" s="30" t="s">
        <v>94</v>
      </c>
      <c r="E3" s="30" t="s">
        <v>116</v>
      </c>
      <c r="F3" s="259" t="s">
        <v>305</v>
      </c>
      <c r="G3" s="30" t="s">
        <v>227</v>
      </c>
      <c r="H3" s="30">
        <v>1</v>
      </c>
      <c r="I3" s="30">
        <v>1</v>
      </c>
      <c r="J3" s="30">
        <v>6</v>
      </c>
      <c r="K3" s="30">
        <v>0</v>
      </c>
      <c r="L3" s="30">
        <f t="shared" ref="L3:L26" si="0">J3*8+K3*12</f>
        <v>48</v>
      </c>
      <c r="M3" s="30" t="s">
        <v>200</v>
      </c>
      <c r="N3" s="30" t="s">
        <v>198</v>
      </c>
      <c r="O3" s="61" t="s">
        <v>150</v>
      </c>
      <c r="P3" s="531" t="s">
        <v>105</v>
      </c>
      <c r="Q3" s="531" t="s">
        <v>272</v>
      </c>
      <c r="R3" s="66" t="s">
        <v>106</v>
      </c>
      <c r="S3" s="67" t="s">
        <v>106</v>
      </c>
    </row>
    <row r="4" spans="1:19" s="59" customFormat="1" ht="28" x14ac:dyDescent="0.2">
      <c r="A4" s="343">
        <v>2</v>
      </c>
      <c r="B4" s="344" t="s">
        <v>267</v>
      </c>
      <c r="C4" s="344" t="s">
        <v>120</v>
      </c>
      <c r="D4" s="344" t="s">
        <v>94</v>
      </c>
      <c r="E4" s="344" t="s">
        <v>116</v>
      </c>
      <c r="F4" s="347" t="s">
        <v>563</v>
      </c>
      <c r="G4" s="344" t="s">
        <v>564</v>
      </c>
      <c r="H4" s="344">
        <v>1</v>
      </c>
      <c r="I4" s="344">
        <v>2</v>
      </c>
      <c r="J4" s="344">
        <v>6</v>
      </c>
      <c r="K4" s="344">
        <v>0</v>
      </c>
      <c r="L4" s="344">
        <f>J4*8+K4*12</f>
        <v>48</v>
      </c>
      <c r="M4" s="344" t="s">
        <v>200</v>
      </c>
      <c r="N4" s="344" t="s">
        <v>198</v>
      </c>
      <c r="O4" s="361" t="s">
        <v>143</v>
      </c>
      <c r="P4" s="351" t="s">
        <v>105</v>
      </c>
      <c r="Q4" s="351" t="s">
        <v>272</v>
      </c>
      <c r="R4" s="351">
        <v>1</v>
      </c>
      <c r="S4" s="349">
        <v>1</v>
      </c>
    </row>
    <row r="5" spans="1:19" s="56" customFormat="1" ht="28" customHeight="1" x14ac:dyDescent="0.15">
      <c r="A5" s="203" t="s">
        <v>106</v>
      </c>
      <c r="B5" s="203" t="s">
        <v>267</v>
      </c>
      <c r="C5" s="203" t="s">
        <v>120</v>
      </c>
      <c r="D5" s="203" t="s">
        <v>94</v>
      </c>
      <c r="E5" s="203" t="s">
        <v>61</v>
      </c>
      <c r="F5" s="203" t="s">
        <v>307</v>
      </c>
      <c r="G5" s="203" t="s">
        <v>229</v>
      </c>
      <c r="H5" s="203" t="s">
        <v>106</v>
      </c>
      <c r="I5" s="203" t="s">
        <v>106</v>
      </c>
      <c r="J5" s="203" t="s">
        <v>106</v>
      </c>
      <c r="K5" s="203">
        <v>0</v>
      </c>
      <c r="L5" s="203" t="s">
        <v>106</v>
      </c>
      <c r="M5" s="203" t="s">
        <v>106</v>
      </c>
      <c r="N5" s="203" t="s">
        <v>106</v>
      </c>
      <c r="O5" s="205" t="s">
        <v>239</v>
      </c>
      <c r="P5" s="203" t="s">
        <v>106</v>
      </c>
      <c r="Q5" s="203" t="s">
        <v>106</v>
      </c>
      <c r="R5" s="203" t="s">
        <v>106</v>
      </c>
      <c r="S5" s="203" t="s">
        <v>106</v>
      </c>
    </row>
    <row r="6" spans="1:19" s="56" customFormat="1" ht="14" customHeight="1" x14ac:dyDescent="0.15">
      <c r="A6" s="860">
        <v>3</v>
      </c>
      <c r="B6" s="596" t="s">
        <v>267</v>
      </c>
      <c r="C6" s="596" t="s">
        <v>120</v>
      </c>
      <c r="D6" s="596" t="s">
        <v>94</v>
      </c>
      <c r="E6" s="596" t="s">
        <v>61</v>
      </c>
      <c r="F6" s="644" t="s">
        <v>636</v>
      </c>
      <c r="G6" s="596" t="s">
        <v>644</v>
      </c>
      <c r="H6" s="596">
        <v>1</v>
      </c>
      <c r="I6" s="596">
        <v>2</v>
      </c>
      <c r="J6" s="596">
        <v>12</v>
      </c>
      <c r="K6" s="596">
        <v>0</v>
      </c>
      <c r="L6" s="596">
        <f>J6*8+K6*12</f>
        <v>96</v>
      </c>
      <c r="M6" s="596" t="s">
        <v>200</v>
      </c>
      <c r="N6" s="596" t="s">
        <v>198</v>
      </c>
      <c r="O6" s="596" t="s">
        <v>230</v>
      </c>
      <c r="P6" s="644" t="s">
        <v>98</v>
      </c>
      <c r="Q6" s="644" t="s">
        <v>272</v>
      </c>
      <c r="R6" s="672" t="s">
        <v>106</v>
      </c>
      <c r="S6" s="674" t="s">
        <v>106</v>
      </c>
    </row>
    <row r="7" spans="1:19" s="56" customFormat="1" ht="14" customHeight="1" x14ac:dyDescent="0.15">
      <c r="A7" s="861"/>
      <c r="B7" s="597"/>
      <c r="C7" s="597"/>
      <c r="D7" s="597"/>
      <c r="E7" s="597"/>
      <c r="F7" s="597"/>
      <c r="G7" s="597"/>
      <c r="H7" s="597"/>
      <c r="I7" s="597"/>
      <c r="J7" s="597"/>
      <c r="K7" s="597"/>
      <c r="L7" s="597"/>
      <c r="M7" s="597"/>
      <c r="N7" s="597"/>
      <c r="O7" s="597"/>
      <c r="P7" s="645"/>
      <c r="Q7" s="645"/>
      <c r="R7" s="673"/>
      <c r="S7" s="675"/>
    </row>
    <row r="8" spans="1:19" s="56" customFormat="1" ht="28" x14ac:dyDescent="0.15">
      <c r="A8" s="343">
        <v>4</v>
      </c>
      <c r="B8" s="359" t="s">
        <v>329</v>
      </c>
      <c r="C8" s="344" t="s">
        <v>120</v>
      </c>
      <c r="D8" s="344" t="s">
        <v>94</v>
      </c>
      <c r="E8" s="344" t="s">
        <v>126</v>
      </c>
      <c r="F8" s="360" t="s">
        <v>507</v>
      </c>
      <c r="G8" s="344" t="s">
        <v>231</v>
      </c>
      <c r="H8" s="344">
        <v>1</v>
      </c>
      <c r="I8" s="344">
        <v>1</v>
      </c>
      <c r="J8" s="344">
        <v>5</v>
      </c>
      <c r="K8" s="344">
        <v>1</v>
      </c>
      <c r="L8" s="344">
        <f t="shared" si="0"/>
        <v>52</v>
      </c>
      <c r="M8" s="344" t="s">
        <v>200</v>
      </c>
      <c r="N8" s="344" t="s">
        <v>198</v>
      </c>
      <c r="O8" s="361" t="s">
        <v>153</v>
      </c>
      <c r="P8" s="351" t="s">
        <v>98</v>
      </c>
      <c r="Q8" s="351" t="s">
        <v>272</v>
      </c>
      <c r="R8" s="351">
        <v>2</v>
      </c>
      <c r="S8" s="349">
        <v>1</v>
      </c>
    </row>
    <row r="9" spans="1:19" s="59" customFormat="1" ht="30" customHeight="1" x14ac:dyDescent="0.2">
      <c r="A9" s="248">
        <v>5</v>
      </c>
      <c r="B9" s="249" t="s">
        <v>509</v>
      </c>
      <c r="C9" s="127" t="s">
        <v>120</v>
      </c>
      <c r="D9" s="127" t="s">
        <v>94</v>
      </c>
      <c r="E9" s="127" t="s">
        <v>126</v>
      </c>
      <c r="F9" s="250" t="s">
        <v>317</v>
      </c>
      <c r="G9" s="246" t="s">
        <v>508</v>
      </c>
      <c r="H9" s="30">
        <v>1</v>
      </c>
      <c r="I9" s="30">
        <v>1</v>
      </c>
      <c r="J9" s="30">
        <v>3</v>
      </c>
      <c r="K9" s="30">
        <v>3</v>
      </c>
      <c r="L9" s="30">
        <f t="shared" si="0"/>
        <v>60</v>
      </c>
      <c r="M9" s="30" t="s">
        <v>200</v>
      </c>
      <c r="N9" s="30" t="s">
        <v>198</v>
      </c>
      <c r="O9" s="70" t="s">
        <v>155</v>
      </c>
      <c r="P9" s="66" t="s">
        <v>105</v>
      </c>
      <c r="Q9" s="66" t="s">
        <v>272</v>
      </c>
      <c r="R9" s="66">
        <v>3</v>
      </c>
      <c r="S9" s="67">
        <v>1</v>
      </c>
    </row>
    <row r="10" spans="1:19" s="59" customFormat="1" ht="28" x14ac:dyDescent="0.2">
      <c r="A10" s="343">
        <v>6</v>
      </c>
      <c r="B10" s="344" t="s">
        <v>671</v>
      </c>
      <c r="C10" s="344" t="s">
        <v>120</v>
      </c>
      <c r="D10" s="344" t="s">
        <v>94</v>
      </c>
      <c r="E10" s="344" t="s">
        <v>126</v>
      </c>
      <c r="F10" s="360" t="s">
        <v>328</v>
      </c>
      <c r="G10" s="344" t="s">
        <v>232</v>
      </c>
      <c r="H10" s="344">
        <v>1</v>
      </c>
      <c r="I10" s="344">
        <v>1</v>
      </c>
      <c r="J10" s="344">
        <v>6</v>
      </c>
      <c r="K10" s="344">
        <v>0</v>
      </c>
      <c r="L10" s="344">
        <f t="shared" si="0"/>
        <v>48</v>
      </c>
      <c r="M10" s="344" t="s">
        <v>200</v>
      </c>
      <c r="N10" s="344" t="s">
        <v>198</v>
      </c>
      <c r="O10" s="362" t="s">
        <v>127</v>
      </c>
      <c r="P10" s="344" t="s">
        <v>98</v>
      </c>
      <c r="Q10" s="344" t="s">
        <v>272</v>
      </c>
      <c r="R10" s="344" t="s">
        <v>106</v>
      </c>
      <c r="S10" s="363" t="s">
        <v>106</v>
      </c>
    </row>
    <row r="11" spans="1:19" s="59" customFormat="1" x14ac:dyDescent="0.2">
      <c r="A11" s="817">
        <v>7</v>
      </c>
      <c r="B11" s="644" t="s">
        <v>329</v>
      </c>
      <c r="C11" s="807" t="s">
        <v>120</v>
      </c>
      <c r="D11" s="807" t="s">
        <v>94</v>
      </c>
      <c r="E11" s="807" t="s">
        <v>138</v>
      </c>
      <c r="F11" s="815" t="s">
        <v>330</v>
      </c>
      <c r="G11" s="807" t="s">
        <v>233</v>
      </c>
      <c r="H11" s="807">
        <v>1</v>
      </c>
      <c r="I11" s="807">
        <v>1</v>
      </c>
      <c r="J11" s="807">
        <v>5</v>
      </c>
      <c r="K11" s="807">
        <v>1</v>
      </c>
      <c r="L11" s="807">
        <f>J11*8+K11*12</f>
        <v>52</v>
      </c>
      <c r="M11" s="596" t="s">
        <v>200</v>
      </c>
      <c r="N11" s="596" t="s">
        <v>198</v>
      </c>
      <c r="O11" s="814" t="s">
        <v>157</v>
      </c>
      <c r="P11" s="812" t="s">
        <v>105</v>
      </c>
      <c r="Q11" s="672" t="s">
        <v>272</v>
      </c>
      <c r="R11" s="812">
        <v>4</v>
      </c>
      <c r="S11" s="813">
        <v>1</v>
      </c>
    </row>
    <row r="12" spans="1:19" s="59" customFormat="1" x14ac:dyDescent="0.2">
      <c r="A12" s="817"/>
      <c r="B12" s="597"/>
      <c r="C12" s="807"/>
      <c r="D12" s="807"/>
      <c r="E12" s="807"/>
      <c r="F12" s="816"/>
      <c r="G12" s="807"/>
      <c r="H12" s="807"/>
      <c r="I12" s="807"/>
      <c r="J12" s="807"/>
      <c r="K12" s="807"/>
      <c r="L12" s="807"/>
      <c r="M12" s="597"/>
      <c r="N12" s="597"/>
      <c r="O12" s="814"/>
      <c r="P12" s="812"/>
      <c r="Q12" s="673"/>
      <c r="R12" s="812"/>
      <c r="S12" s="813"/>
    </row>
    <row r="13" spans="1:19" s="59" customFormat="1" x14ac:dyDescent="0.2">
      <c r="A13" s="586">
        <v>8</v>
      </c>
      <c r="B13" s="602" t="s">
        <v>673</v>
      </c>
      <c r="C13" s="588" t="s">
        <v>120</v>
      </c>
      <c r="D13" s="588" t="s">
        <v>94</v>
      </c>
      <c r="E13" s="588" t="s">
        <v>138</v>
      </c>
      <c r="F13" s="592" t="s">
        <v>294</v>
      </c>
      <c r="G13" s="588" t="s">
        <v>234</v>
      </c>
      <c r="H13" s="588">
        <v>1</v>
      </c>
      <c r="I13" s="588">
        <v>1</v>
      </c>
      <c r="J13" s="317">
        <v>5</v>
      </c>
      <c r="K13" s="317">
        <v>0</v>
      </c>
      <c r="L13" s="317">
        <f t="shared" si="0"/>
        <v>40</v>
      </c>
      <c r="M13" s="594" t="s">
        <v>200</v>
      </c>
      <c r="N13" s="594" t="s">
        <v>198</v>
      </c>
      <c r="O13" s="364" t="s">
        <v>235</v>
      </c>
      <c r="P13" s="365" t="s">
        <v>105</v>
      </c>
      <c r="Q13" s="365" t="s">
        <v>272</v>
      </c>
      <c r="R13" s="317" t="s">
        <v>106</v>
      </c>
      <c r="S13" s="342" t="s">
        <v>106</v>
      </c>
    </row>
    <row r="14" spans="1:19" s="56" customFormat="1" ht="17" customHeight="1" x14ac:dyDescent="0.15">
      <c r="A14" s="587"/>
      <c r="B14" s="595"/>
      <c r="C14" s="589"/>
      <c r="D14" s="589"/>
      <c r="E14" s="589"/>
      <c r="F14" s="810"/>
      <c r="G14" s="589"/>
      <c r="H14" s="589"/>
      <c r="I14" s="589"/>
      <c r="J14" s="321">
        <v>1</v>
      </c>
      <c r="K14" s="321">
        <v>0</v>
      </c>
      <c r="L14" s="321">
        <f t="shared" si="0"/>
        <v>8</v>
      </c>
      <c r="M14" s="595"/>
      <c r="N14" s="595"/>
      <c r="O14" s="331" t="s">
        <v>51</v>
      </c>
      <c r="P14" s="321" t="s">
        <v>105</v>
      </c>
      <c r="Q14" s="321" t="s">
        <v>537</v>
      </c>
      <c r="R14" s="321" t="s">
        <v>106</v>
      </c>
      <c r="S14" s="323" t="s">
        <v>106</v>
      </c>
    </row>
    <row r="15" spans="1:19" s="56" customFormat="1" ht="15.75" customHeight="1" x14ac:dyDescent="0.15">
      <c r="A15" s="60">
        <v>9</v>
      </c>
      <c r="B15" s="30" t="s">
        <v>284</v>
      </c>
      <c r="C15" s="30" t="s">
        <v>120</v>
      </c>
      <c r="D15" s="30" t="s">
        <v>236</v>
      </c>
      <c r="E15" s="72" t="s">
        <v>66</v>
      </c>
      <c r="F15" s="243" t="s">
        <v>306</v>
      </c>
      <c r="G15" s="72" t="s">
        <v>237</v>
      </c>
      <c r="H15" s="30">
        <v>1</v>
      </c>
      <c r="I15" s="30">
        <v>2</v>
      </c>
      <c r="J15" s="30">
        <v>6</v>
      </c>
      <c r="K15" s="30">
        <v>0</v>
      </c>
      <c r="L15" s="30">
        <f>J15*8+K15*12</f>
        <v>48</v>
      </c>
      <c r="M15" s="30" t="s">
        <v>200</v>
      </c>
      <c r="N15" s="30" t="s">
        <v>198</v>
      </c>
      <c r="O15" s="70" t="s">
        <v>36</v>
      </c>
      <c r="P15" s="66" t="s">
        <v>105</v>
      </c>
      <c r="Q15" s="66" t="s">
        <v>272</v>
      </c>
      <c r="R15" s="66">
        <v>5</v>
      </c>
      <c r="S15" s="67">
        <v>1</v>
      </c>
    </row>
    <row r="16" spans="1:19" s="59" customFormat="1" ht="28" x14ac:dyDescent="0.2">
      <c r="A16" s="343">
        <v>10</v>
      </c>
      <c r="B16" s="344" t="s">
        <v>284</v>
      </c>
      <c r="C16" s="344" t="s">
        <v>120</v>
      </c>
      <c r="D16" s="344" t="s">
        <v>236</v>
      </c>
      <c r="E16" s="344" t="s">
        <v>66</v>
      </c>
      <c r="F16" s="347" t="s">
        <v>302</v>
      </c>
      <c r="G16" s="344" t="s">
        <v>238</v>
      </c>
      <c r="H16" s="344">
        <v>1</v>
      </c>
      <c r="I16" s="344">
        <v>2</v>
      </c>
      <c r="J16" s="344">
        <v>6</v>
      </c>
      <c r="K16" s="344">
        <v>0</v>
      </c>
      <c r="L16" s="344">
        <f>J16*8+K16*12</f>
        <v>48</v>
      </c>
      <c r="M16" s="344" t="s">
        <v>200</v>
      </c>
      <c r="N16" s="344" t="s">
        <v>198</v>
      </c>
      <c r="O16" s="362" t="s">
        <v>163</v>
      </c>
      <c r="P16" s="530" t="s">
        <v>105</v>
      </c>
      <c r="Q16" s="530" t="s">
        <v>272</v>
      </c>
      <c r="R16" s="530" t="s">
        <v>106</v>
      </c>
      <c r="S16" s="532" t="s">
        <v>106</v>
      </c>
    </row>
    <row r="17" spans="1:19" s="59" customFormat="1" x14ac:dyDescent="0.2">
      <c r="A17" s="808">
        <v>11</v>
      </c>
      <c r="B17" s="630" t="s">
        <v>284</v>
      </c>
      <c r="C17" s="630" t="s">
        <v>120</v>
      </c>
      <c r="D17" s="630" t="s">
        <v>236</v>
      </c>
      <c r="E17" s="630" t="s">
        <v>66</v>
      </c>
      <c r="F17" s="858" t="s">
        <v>324</v>
      </c>
      <c r="G17" s="632" t="s">
        <v>72</v>
      </c>
      <c r="H17" s="632">
        <v>1</v>
      </c>
      <c r="I17" s="632">
        <v>2</v>
      </c>
      <c r="J17" s="51">
        <v>2</v>
      </c>
      <c r="K17" s="51">
        <v>1</v>
      </c>
      <c r="L17" s="51">
        <f>J17*8+K17*12</f>
        <v>28</v>
      </c>
      <c r="M17" s="596" t="s">
        <v>200</v>
      </c>
      <c r="N17" s="596" t="s">
        <v>198</v>
      </c>
      <c r="O17" s="262" t="s">
        <v>255</v>
      </c>
      <c r="P17" s="263" t="s">
        <v>256</v>
      </c>
      <c r="Q17" s="263" t="s">
        <v>539</v>
      </c>
      <c r="R17" s="264" t="s">
        <v>106</v>
      </c>
      <c r="S17" s="265" t="s">
        <v>106</v>
      </c>
    </row>
    <row r="18" spans="1:19" s="253" customFormat="1" ht="14" customHeight="1" x14ac:dyDescent="0.2">
      <c r="A18" s="809"/>
      <c r="B18" s="631"/>
      <c r="C18" s="631"/>
      <c r="D18" s="631"/>
      <c r="E18" s="631"/>
      <c r="F18" s="859"/>
      <c r="G18" s="633"/>
      <c r="H18" s="633"/>
      <c r="I18" s="633"/>
      <c r="J18" s="57">
        <v>2</v>
      </c>
      <c r="K18" s="57">
        <v>1</v>
      </c>
      <c r="L18" s="57">
        <f>J18*8+K18*12</f>
        <v>28</v>
      </c>
      <c r="M18" s="597"/>
      <c r="N18" s="597"/>
      <c r="O18" s="266" t="s">
        <v>257</v>
      </c>
      <c r="P18" s="267" t="s">
        <v>256</v>
      </c>
      <c r="Q18" s="267" t="s">
        <v>539</v>
      </c>
      <c r="R18" s="267" t="s">
        <v>106</v>
      </c>
      <c r="S18" s="268" t="s">
        <v>106</v>
      </c>
    </row>
    <row r="19" spans="1:19" s="253" customFormat="1" x14ac:dyDescent="0.2">
      <c r="A19" s="586">
        <v>12</v>
      </c>
      <c r="B19" s="594" t="s">
        <v>287</v>
      </c>
      <c r="C19" s="588" t="s">
        <v>120</v>
      </c>
      <c r="D19" s="588" t="s">
        <v>236</v>
      </c>
      <c r="E19" s="588" t="s">
        <v>138</v>
      </c>
      <c r="F19" s="592" t="s">
        <v>312</v>
      </c>
      <c r="G19" s="588" t="s">
        <v>240</v>
      </c>
      <c r="H19" s="588">
        <v>1</v>
      </c>
      <c r="I19" s="588">
        <v>2</v>
      </c>
      <c r="J19" s="317">
        <v>2</v>
      </c>
      <c r="K19" s="317">
        <v>0</v>
      </c>
      <c r="L19" s="317">
        <f t="shared" si="0"/>
        <v>16</v>
      </c>
      <c r="M19" s="594" t="s">
        <v>200</v>
      </c>
      <c r="N19" s="594" t="s">
        <v>198</v>
      </c>
      <c r="O19" s="364" t="s">
        <v>51</v>
      </c>
      <c r="P19" s="365" t="s">
        <v>105</v>
      </c>
      <c r="Q19" s="365" t="s">
        <v>272</v>
      </c>
      <c r="R19" s="317" t="s">
        <v>106</v>
      </c>
      <c r="S19" s="342" t="s">
        <v>106</v>
      </c>
    </row>
    <row r="20" spans="1:19" s="59" customFormat="1" x14ac:dyDescent="0.2">
      <c r="A20" s="666"/>
      <c r="B20" s="668"/>
      <c r="C20" s="668"/>
      <c r="D20" s="668"/>
      <c r="E20" s="668"/>
      <c r="F20" s="662"/>
      <c r="G20" s="668"/>
      <c r="H20" s="668"/>
      <c r="I20" s="668"/>
      <c r="J20" s="329">
        <v>2</v>
      </c>
      <c r="K20" s="329">
        <v>0</v>
      </c>
      <c r="L20" s="329">
        <f t="shared" si="0"/>
        <v>16</v>
      </c>
      <c r="M20" s="668"/>
      <c r="N20" s="668"/>
      <c r="O20" s="327" t="s">
        <v>568</v>
      </c>
      <c r="P20" s="328" t="s">
        <v>105</v>
      </c>
      <c r="Q20" s="328" t="s">
        <v>537</v>
      </c>
      <c r="R20" s="329" t="s">
        <v>106</v>
      </c>
      <c r="S20" s="330" t="s">
        <v>106</v>
      </c>
    </row>
    <row r="21" spans="1:19" s="59" customFormat="1" x14ac:dyDescent="0.2">
      <c r="A21" s="587"/>
      <c r="B21" s="595"/>
      <c r="C21" s="589"/>
      <c r="D21" s="589"/>
      <c r="E21" s="589"/>
      <c r="F21" s="810"/>
      <c r="G21" s="589"/>
      <c r="H21" s="589"/>
      <c r="I21" s="589"/>
      <c r="J21" s="321">
        <v>2</v>
      </c>
      <c r="K21" s="321">
        <v>0</v>
      </c>
      <c r="L21" s="321">
        <f t="shared" si="0"/>
        <v>16</v>
      </c>
      <c r="M21" s="595"/>
      <c r="N21" s="595"/>
      <c r="O21" s="331" t="s">
        <v>150</v>
      </c>
      <c r="P21" s="321" t="s">
        <v>105</v>
      </c>
      <c r="Q21" s="321" t="s">
        <v>537</v>
      </c>
      <c r="R21" s="321" t="s">
        <v>106</v>
      </c>
      <c r="S21" s="323" t="s">
        <v>106</v>
      </c>
    </row>
    <row r="22" spans="1:19" s="59" customFormat="1" x14ac:dyDescent="0.2">
      <c r="A22" s="641">
        <v>13</v>
      </c>
      <c r="B22" s="596" t="s">
        <v>287</v>
      </c>
      <c r="C22" s="632" t="s">
        <v>120</v>
      </c>
      <c r="D22" s="632" t="s">
        <v>236</v>
      </c>
      <c r="E22" s="632" t="s">
        <v>138</v>
      </c>
      <c r="F22" s="634" t="s">
        <v>333</v>
      </c>
      <c r="G22" s="632" t="s">
        <v>241</v>
      </c>
      <c r="H22" s="632">
        <v>1</v>
      </c>
      <c r="I22" s="632">
        <v>2</v>
      </c>
      <c r="J22" s="51">
        <v>2</v>
      </c>
      <c r="K22" s="51">
        <v>0</v>
      </c>
      <c r="L22" s="51">
        <f t="shared" si="0"/>
        <v>16</v>
      </c>
      <c r="M22" s="596" t="s">
        <v>200</v>
      </c>
      <c r="N22" s="596" t="s">
        <v>198</v>
      </c>
      <c r="O22" s="68" t="s">
        <v>51</v>
      </c>
      <c r="P22" s="65" t="s">
        <v>105</v>
      </c>
      <c r="Q22" s="65" t="s">
        <v>537</v>
      </c>
      <c r="R22" s="51" t="s">
        <v>106</v>
      </c>
      <c r="S22" s="69" t="s">
        <v>106</v>
      </c>
    </row>
    <row r="23" spans="1:19" s="59" customFormat="1" ht="15" customHeight="1" x14ac:dyDescent="0.2">
      <c r="A23" s="811"/>
      <c r="B23" s="660"/>
      <c r="C23" s="660"/>
      <c r="D23" s="660"/>
      <c r="E23" s="660"/>
      <c r="F23" s="803"/>
      <c r="G23" s="660"/>
      <c r="H23" s="660"/>
      <c r="I23" s="660"/>
      <c r="J23" s="127">
        <v>2</v>
      </c>
      <c r="K23" s="127">
        <v>0</v>
      </c>
      <c r="L23" s="127">
        <f t="shared" si="0"/>
        <v>16</v>
      </c>
      <c r="M23" s="660"/>
      <c r="N23" s="660"/>
      <c r="O23" s="128" t="s">
        <v>157</v>
      </c>
      <c r="P23" s="129" t="s">
        <v>105</v>
      </c>
      <c r="Q23" s="129" t="s">
        <v>537</v>
      </c>
      <c r="R23" s="127" t="s">
        <v>106</v>
      </c>
      <c r="S23" s="130" t="s">
        <v>106</v>
      </c>
    </row>
    <row r="24" spans="1:19" s="59" customFormat="1" ht="15" customHeight="1" x14ac:dyDescent="0.2">
      <c r="A24" s="642"/>
      <c r="B24" s="597"/>
      <c r="C24" s="633"/>
      <c r="D24" s="633"/>
      <c r="E24" s="633"/>
      <c r="F24" s="804"/>
      <c r="G24" s="633"/>
      <c r="H24" s="633"/>
      <c r="I24" s="633"/>
      <c r="J24" s="57">
        <v>2</v>
      </c>
      <c r="K24" s="57">
        <v>0</v>
      </c>
      <c r="L24" s="57">
        <f t="shared" si="0"/>
        <v>16</v>
      </c>
      <c r="M24" s="597"/>
      <c r="N24" s="597"/>
      <c r="O24" s="63" t="s">
        <v>130</v>
      </c>
      <c r="P24" s="529" t="s">
        <v>103</v>
      </c>
      <c r="Q24" s="529" t="s">
        <v>540</v>
      </c>
      <c r="R24" s="73" t="s">
        <v>106</v>
      </c>
      <c r="S24" s="74" t="s">
        <v>106</v>
      </c>
    </row>
    <row r="25" spans="1:19" s="59" customFormat="1" ht="15" customHeight="1" x14ac:dyDescent="0.2">
      <c r="A25" s="586">
        <v>14</v>
      </c>
      <c r="B25" s="594" t="s">
        <v>287</v>
      </c>
      <c r="C25" s="588" t="s">
        <v>120</v>
      </c>
      <c r="D25" s="588" t="s">
        <v>236</v>
      </c>
      <c r="E25" s="588" t="s">
        <v>138</v>
      </c>
      <c r="F25" s="592" t="s">
        <v>512</v>
      </c>
      <c r="G25" s="588" t="s">
        <v>513</v>
      </c>
      <c r="H25" s="588">
        <v>1</v>
      </c>
      <c r="I25" s="588">
        <v>2</v>
      </c>
      <c r="J25" s="317">
        <v>0</v>
      </c>
      <c r="K25" s="317">
        <v>3</v>
      </c>
      <c r="L25" s="317">
        <f t="shared" si="0"/>
        <v>36</v>
      </c>
      <c r="M25" s="602" t="s">
        <v>511</v>
      </c>
      <c r="N25" s="594" t="s">
        <v>199</v>
      </c>
      <c r="O25" s="364" t="s">
        <v>157</v>
      </c>
      <c r="P25" s="365" t="s">
        <v>105</v>
      </c>
      <c r="Q25" s="365" t="s">
        <v>272</v>
      </c>
      <c r="R25" s="317" t="s">
        <v>106</v>
      </c>
      <c r="S25" s="342" t="s">
        <v>106</v>
      </c>
    </row>
    <row r="26" spans="1:19" s="59" customFormat="1" x14ac:dyDescent="0.2">
      <c r="A26" s="587"/>
      <c r="B26" s="595"/>
      <c r="C26" s="589"/>
      <c r="D26" s="589"/>
      <c r="E26" s="589"/>
      <c r="F26" s="810"/>
      <c r="G26" s="589"/>
      <c r="H26" s="589"/>
      <c r="I26" s="589"/>
      <c r="J26" s="321">
        <v>0</v>
      </c>
      <c r="K26" s="321">
        <v>3</v>
      </c>
      <c r="L26" s="321">
        <f t="shared" si="0"/>
        <v>36</v>
      </c>
      <c r="M26" s="595"/>
      <c r="N26" s="595"/>
      <c r="O26" s="331" t="s">
        <v>153</v>
      </c>
      <c r="P26" s="321" t="s">
        <v>98</v>
      </c>
      <c r="Q26" s="321" t="s">
        <v>537</v>
      </c>
      <c r="R26" s="321" t="s">
        <v>106</v>
      </c>
      <c r="S26" s="323" t="s">
        <v>106</v>
      </c>
    </row>
    <row r="27" spans="1:19" s="59" customFormat="1" x14ac:dyDescent="0.2">
      <c r="A27" s="851">
        <v>15</v>
      </c>
      <c r="B27" s="644" t="s">
        <v>673</v>
      </c>
      <c r="C27" s="596" t="s">
        <v>120</v>
      </c>
      <c r="D27" s="596" t="s">
        <v>236</v>
      </c>
      <c r="E27" s="596" t="s">
        <v>100</v>
      </c>
      <c r="F27" s="805" t="s">
        <v>301</v>
      </c>
      <c r="G27" s="630" t="s">
        <v>514</v>
      </c>
      <c r="H27" s="596">
        <v>1</v>
      </c>
      <c r="I27" s="596">
        <v>2</v>
      </c>
      <c r="J27" s="596">
        <v>5</v>
      </c>
      <c r="K27" s="596">
        <v>1</v>
      </c>
      <c r="L27" s="596">
        <f>J27*8+K27*12</f>
        <v>52</v>
      </c>
      <c r="M27" s="596" t="s">
        <v>200</v>
      </c>
      <c r="N27" s="596" t="s">
        <v>198</v>
      </c>
      <c r="O27" s="856" t="s">
        <v>104</v>
      </c>
      <c r="P27" s="672" t="s">
        <v>105</v>
      </c>
      <c r="Q27" s="672" t="s">
        <v>272</v>
      </c>
      <c r="R27" s="672">
        <v>6</v>
      </c>
      <c r="S27" s="674">
        <v>1</v>
      </c>
    </row>
    <row r="28" spans="1:19" s="59" customFormat="1" ht="12.75" customHeight="1" x14ac:dyDescent="0.2">
      <c r="A28" s="852"/>
      <c r="B28" s="597"/>
      <c r="C28" s="597"/>
      <c r="D28" s="597"/>
      <c r="E28" s="597"/>
      <c r="F28" s="806"/>
      <c r="G28" s="631"/>
      <c r="H28" s="597"/>
      <c r="I28" s="597"/>
      <c r="J28" s="597"/>
      <c r="K28" s="597"/>
      <c r="L28" s="597"/>
      <c r="M28" s="597"/>
      <c r="N28" s="597"/>
      <c r="O28" s="857"/>
      <c r="P28" s="673"/>
      <c r="Q28" s="673"/>
      <c r="R28" s="673"/>
      <c r="S28" s="675"/>
    </row>
    <row r="29" spans="1:19" s="59" customFormat="1" ht="42" x14ac:dyDescent="0.2">
      <c r="A29" s="366">
        <v>16</v>
      </c>
      <c r="B29" s="324" t="s">
        <v>509</v>
      </c>
      <c r="C29" s="324" t="s">
        <v>120</v>
      </c>
      <c r="D29" s="324" t="s">
        <v>236</v>
      </c>
      <c r="E29" s="324" t="s">
        <v>100</v>
      </c>
      <c r="F29" s="347" t="s">
        <v>290</v>
      </c>
      <c r="G29" s="344" t="s">
        <v>242</v>
      </c>
      <c r="H29" s="344">
        <v>1</v>
      </c>
      <c r="I29" s="344">
        <v>2</v>
      </c>
      <c r="J29" s="344">
        <v>3</v>
      </c>
      <c r="K29" s="344">
        <v>3</v>
      </c>
      <c r="L29" s="344">
        <f>J29*8+K29*12</f>
        <v>60</v>
      </c>
      <c r="M29" s="344" t="s">
        <v>200</v>
      </c>
      <c r="N29" s="344" t="s">
        <v>198</v>
      </c>
      <c r="O29" s="362" t="s">
        <v>165</v>
      </c>
      <c r="P29" s="530" t="s">
        <v>98</v>
      </c>
      <c r="Q29" s="530" t="s">
        <v>272</v>
      </c>
      <c r="R29" s="351" t="s">
        <v>106</v>
      </c>
      <c r="S29" s="349" t="s">
        <v>106</v>
      </c>
    </row>
    <row r="30" spans="1:19" s="59" customFormat="1" ht="56" x14ac:dyDescent="0.2">
      <c r="A30" s="203"/>
      <c r="B30" s="204" t="s">
        <v>509</v>
      </c>
      <c r="C30" s="204" t="s">
        <v>120</v>
      </c>
      <c r="D30" s="204" t="s">
        <v>236</v>
      </c>
      <c r="E30" s="204" t="s">
        <v>100</v>
      </c>
      <c r="F30" s="255" t="s">
        <v>515</v>
      </c>
      <c r="G30" s="258" t="s">
        <v>520</v>
      </c>
      <c r="H30" s="204" t="s">
        <v>106</v>
      </c>
      <c r="I30" s="204" t="s">
        <v>106</v>
      </c>
      <c r="J30" s="204" t="s">
        <v>106</v>
      </c>
      <c r="K30" s="204" t="s">
        <v>106</v>
      </c>
      <c r="L30" s="204" t="str">
        <f>IF(J30="-","-",J30*8+K30*12)</f>
        <v>-</v>
      </c>
      <c r="M30" s="204" t="s">
        <v>106</v>
      </c>
      <c r="N30" s="204" t="s">
        <v>106</v>
      </c>
      <c r="O30" s="205" t="s">
        <v>239</v>
      </c>
      <c r="P30" s="204" t="s">
        <v>106</v>
      </c>
      <c r="Q30" s="204" t="s">
        <v>106</v>
      </c>
      <c r="R30" s="204" t="s">
        <v>106</v>
      </c>
      <c r="S30" s="206" t="s">
        <v>106</v>
      </c>
    </row>
    <row r="31" spans="1:19" s="59" customFormat="1" x14ac:dyDescent="0.2">
      <c r="A31" s="818">
        <v>17</v>
      </c>
      <c r="B31" s="594" t="s">
        <v>671</v>
      </c>
      <c r="C31" s="802" t="s">
        <v>120</v>
      </c>
      <c r="D31" s="802" t="s">
        <v>236</v>
      </c>
      <c r="E31" s="802" t="s">
        <v>100</v>
      </c>
      <c r="F31" s="820" t="s">
        <v>308</v>
      </c>
      <c r="G31" s="802" t="s">
        <v>243</v>
      </c>
      <c r="H31" s="802">
        <v>1</v>
      </c>
      <c r="I31" s="802">
        <v>2</v>
      </c>
      <c r="J31" s="802">
        <v>6</v>
      </c>
      <c r="K31" s="802">
        <v>0</v>
      </c>
      <c r="L31" s="802">
        <f>J31*8+K31*12</f>
        <v>48</v>
      </c>
      <c r="M31" s="594" t="s">
        <v>200</v>
      </c>
      <c r="N31" s="594" t="s">
        <v>198</v>
      </c>
      <c r="O31" s="853" t="s">
        <v>176</v>
      </c>
      <c r="P31" s="850" t="s">
        <v>105</v>
      </c>
      <c r="Q31" s="582" t="s">
        <v>272</v>
      </c>
      <c r="R31" s="854">
        <v>7</v>
      </c>
      <c r="S31" s="855">
        <v>1</v>
      </c>
    </row>
    <row r="32" spans="1:19" s="59" customFormat="1" x14ac:dyDescent="0.2">
      <c r="A32" s="818"/>
      <c r="B32" s="595"/>
      <c r="C32" s="802"/>
      <c r="D32" s="802"/>
      <c r="E32" s="802"/>
      <c r="F32" s="821"/>
      <c r="G32" s="802"/>
      <c r="H32" s="802"/>
      <c r="I32" s="802"/>
      <c r="J32" s="802"/>
      <c r="K32" s="802"/>
      <c r="L32" s="802"/>
      <c r="M32" s="595"/>
      <c r="N32" s="595"/>
      <c r="O32" s="853"/>
      <c r="P32" s="850"/>
      <c r="Q32" s="583"/>
      <c r="R32" s="854"/>
      <c r="S32" s="855"/>
    </row>
    <row r="33" spans="1:19" s="59" customFormat="1" ht="42" x14ac:dyDescent="0.2">
      <c r="A33" s="203"/>
      <c r="B33" s="204" t="s">
        <v>510</v>
      </c>
      <c r="C33" s="204" t="s">
        <v>120</v>
      </c>
      <c r="D33" s="204" t="s">
        <v>236</v>
      </c>
      <c r="E33" s="204" t="s">
        <v>100</v>
      </c>
      <c r="F33" s="255" t="s">
        <v>626</v>
      </c>
      <c r="G33" s="204" t="s">
        <v>244</v>
      </c>
      <c r="H33" s="204" t="s">
        <v>106</v>
      </c>
      <c r="I33" s="204" t="s">
        <v>106</v>
      </c>
      <c r="J33" s="204" t="s">
        <v>106</v>
      </c>
      <c r="K33" s="204" t="s">
        <v>106</v>
      </c>
      <c r="L33" s="204" t="str">
        <f>IF(J33="-","-",J33*8+K33*12)</f>
        <v>-</v>
      </c>
      <c r="M33" s="204" t="s">
        <v>106</v>
      </c>
      <c r="N33" s="204" t="s">
        <v>106</v>
      </c>
      <c r="O33" s="205" t="s">
        <v>239</v>
      </c>
      <c r="P33" s="204" t="s">
        <v>106</v>
      </c>
      <c r="Q33" s="204" t="s">
        <v>106</v>
      </c>
      <c r="R33" s="204" t="s">
        <v>106</v>
      </c>
      <c r="S33" s="206" t="s">
        <v>106</v>
      </c>
    </row>
    <row r="34" spans="1:19" s="59" customFormat="1" ht="28" x14ac:dyDescent="0.2">
      <c r="A34" s="367">
        <v>18</v>
      </c>
      <c r="B34" s="334" t="s">
        <v>284</v>
      </c>
      <c r="C34" s="334" t="s">
        <v>120</v>
      </c>
      <c r="D34" s="334" t="s">
        <v>236</v>
      </c>
      <c r="E34" s="334" t="s">
        <v>76</v>
      </c>
      <c r="F34" s="347" t="s">
        <v>325</v>
      </c>
      <c r="G34" s="344" t="s">
        <v>77</v>
      </c>
      <c r="H34" s="344">
        <v>1</v>
      </c>
      <c r="I34" s="344">
        <v>1</v>
      </c>
      <c r="J34" s="344">
        <v>6</v>
      </c>
      <c r="K34" s="344">
        <v>0</v>
      </c>
      <c r="L34" s="344">
        <f>J34*8+K34*12</f>
        <v>48</v>
      </c>
      <c r="M34" s="344" t="s">
        <v>200</v>
      </c>
      <c r="N34" s="344" t="s">
        <v>198</v>
      </c>
      <c r="O34" s="361" t="s">
        <v>125</v>
      </c>
      <c r="P34" s="351" t="s">
        <v>98</v>
      </c>
      <c r="Q34" s="351" t="s">
        <v>272</v>
      </c>
      <c r="R34" s="351">
        <v>8</v>
      </c>
      <c r="S34" s="349">
        <v>1</v>
      </c>
    </row>
    <row r="35" spans="1:19" s="59" customFormat="1" ht="28" x14ac:dyDescent="0.2">
      <c r="A35" s="60">
        <v>19</v>
      </c>
      <c r="B35" s="30" t="s">
        <v>284</v>
      </c>
      <c r="C35" s="30" t="s">
        <v>120</v>
      </c>
      <c r="D35" s="30" t="s">
        <v>236</v>
      </c>
      <c r="E35" s="30" t="s">
        <v>76</v>
      </c>
      <c r="F35" s="244" t="s">
        <v>326</v>
      </c>
      <c r="G35" s="30" t="s">
        <v>245</v>
      </c>
      <c r="H35" s="30">
        <v>1</v>
      </c>
      <c r="I35" s="30">
        <v>1</v>
      </c>
      <c r="J35" s="30">
        <v>6</v>
      </c>
      <c r="K35" s="30">
        <v>0</v>
      </c>
      <c r="L35" s="30">
        <f>J35*8+K35*12</f>
        <v>48</v>
      </c>
      <c r="M35" s="30" t="s">
        <v>200</v>
      </c>
      <c r="N35" s="30" t="s">
        <v>198</v>
      </c>
      <c r="O35" s="61" t="s">
        <v>143</v>
      </c>
      <c r="P35" s="30" t="s">
        <v>105</v>
      </c>
      <c r="Q35" s="30" t="s">
        <v>272</v>
      </c>
      <c r="R35" s="30" t="s">
        <v>106</v>
      </c>
      <c r="S35" s="62" t="s">
        <v>106</v>
      </c>
    </row>
    <row r="36" spans="1:19" s="59" customFormat="1" ht="28" x14ac:dyDescent="0.2">
      <c r="A36" s="343">
        <v>20</v>
      </c>
      <c r="B36" s="344" t="s">
        <v>287</v>
      </c>
      <c r="C36" s="344" t="s">
        <v>120</v>
      </c>
      <c r="D36" s="344" t="s">
        <v>236</v>
      </c>
      <c r="E36" s="344" t="s">
        <v>126</v>
      </c>
      <c r="F36" s="347" t="s">
        <v>304</v>
      </c>
      <c r="G36" s="344" t="s">
        <v>246</v>
      </c>
      <c r="H36" s="344">
        <v>1</v>
      </c>
      <c r="I36" s="548">
        <v>2</v>
      </c>
      <c r="J36" s="344">
        <v>4</v>
      </c>
      <c r="K36" s="344">
        <v>2</v>
      </c>
      <c r="L36" s="344">
        <f>J36*8+K36*12</f>
        <v>56</v>
      </c>
      <c r="M36" s="344" t="s">
        <v>200</v>
      </c>
      <c r="N36" s="344" t="s">
        <v>198</v>
      </c>
      <c r="O36" s="362" t="s">
        <v>155</v>
      </c>
      <c r="P36" s="344" t="s">
        <v>105</v>
      </c>
      <c r="Q36" s="344" t="s">
        <v>272</v>
      </c>
      <c r="R36" s="344" t="s">
        <v>106</v>
      </c>
      <c r="S36" s="363" t="s">
        <v>106</v>
      </c>
    </row>
    <row r="37" spans="1:19" s="59" customFormat="1" x14ac:dyDescent="0.2">
      <c r="A37" s="641">
        <v>21</v>
      </c>
      <c r="B37" s="596" t="s">
        <v>287</v>
      </c>
      <c r="C37" s="632" t="s">
        <v>120</v>
      </c>
      <c r="D37" s="632" t="s">
        <v>236</v>
      </c>
      <c r="E37" s="632" t="s">
        <v>126</v>
      </c>
      <c r="F37" s="815" t="s">
        <v>335</v>
      </c>
      <c r="G37" s="807" t="s">
        <v>247</v>
      </c>
      <c r="H37" s="632">
        <v>1</v>
      </c>
      <c r="I37" s="632">
        <v>2</v>
      </c>
      <c r="J37" s="51">
        <v>1.5</v>
      </c>
      <c r="K37" s="51">
        <v>1.5</v>
      </c>
      <c r="L37" s="51">
        <f>J37*8+K37*12</f>
        <v>30</v>
      </c>
      <c r="M37" s="596" t="s">
        <v>200</v>
      </c>
      <c r="N37" s="596" t="s">
        <v>198</v>
      </c>
      <c r="O37" s="68" t="s">
        <v>153</v>
      </c>
      <c r="P37" s="51" t="s">
        <v>98</v>
      </c>
      <c r="Q37" s="51" t="s">
        <v>272</v>
      </c>
      <c r="R37" s="51" t="s">
        <v>106</v>
      </c>
      <c r="S37" s="69" t="s">
        <v>106</v>
      </c>
    </row>
    <row r="38" spans="1:19" s="59" customFormat="1" ht="23" customHeight="1" x14ac:dyDescent="0.2">
      <c r="A38" s="642"/>
      <c r="B38" s="597"/>
      <c r="C38" s="633"/>
      <c r="D38" s="633"/>
      <c r="E38" s="633"/>
      <c r="F38" s="816"/>
      <c r="G38" s="807"/>
      <c r="H38" s="633"/>
      <c r="I38" s="633"/>
      <c r="J38" s="57">
        <v>1.5</v>
      </c>
      <c r="K38" s="57">
        <v>1.5</v>
      </c>
      <c r="L38" s="57">
        <f>J38*8+K38*12</f>
        <v>30</v>
      </c>
      <c r="M38" s="597"/>
      <c r="N38" s="597"/>
      <c r="O38" s="63" t="s">
        <v>157</v>
      </c>
      <c r="P38" s="64" t="s">
        <v>105</v>
      </c>
      <c r="Q38" s="64" t="s">
        <v>537</v>
      </c>
      <c r="R38" s="57" t="s">
        <v>106</v>
      </c>
      <c r="S38" s="58" t="s">
        <v>106</v>
      </c>
    </row>
    <row r="39" spans="1:19" s="59" customFormat="1" ht="28" customHeight="1" x14ac:dyDescent="0.2">
      <c r="A39" s="203"/>
      <c r="B39" s="204" t="s">
        <v>287</v>
      </c>
      <c r="C39" s="204" t="s">
        <v>120</v>
      </c>
      <c r="D39" s="204" t="s">
        <v>236</v>
      </c>
      <c r="E39" s="204" t="s">
        <v>126</v>
      </c>
      <c r="F39" s="256" t="s">
        <v>516</v>
      </c>
      <c r="G39" s="204" t="s">
        <v>248</v>
      </c>
      <c r="H39" s="204" t="s">
        <v>106</v>
      </c>
      <c r="I39" s="204" t="s">
        <v>106</v>
      </c>
      <c r="J39" s="204" t="s">
        <v>106</v>
      </c>
      <c r="K39" s="204" t="s">
        <v>106</v>
      </c>
      <c r="L39" s="204" t="str">
        <f>IF(J39="-","-",J39*8+K39*12)</f>
        <v>-</v>
      </c>
      <c r="M39" s="204" t="s">
        <v>106</v>
      </c>
      <c r="N39" s="204" t="s">
        <v>106</v>
      </c>
      <c r="O39" s="205" t="s">
        <v>239</v>
      </c>
      <c r="P39" s="204" t="s">
        <v>106</v>
      </c>
      <c r="Q39" s="204" t="s">
        <v>106</v>
      </c>
      <c r="R39" s="204" t="s">
        <v>106</v>
      </c>
      <c r="S39" s="206" t="s">
        <v>106</v>
      </c>
    </row>
    <row r="40" spans="1:19" s="59" customFormat="1" ht="28" x14ac:dyDescent="0.2">
      <c r="A40" s="60">
        <v>22</v>
      </c>
      <c r="B40" s="132" t="s">
        <v>673</v>
      </c>
      <c r="C40" s="30" t="s">
        <v>120</v>
      </c>
      <c r="D40" s="30" t="s">
        <v>236</v>
      </c>
      <c r="E40" s="30" t="s">
        <v>61</v>
      </c>
      <c r="F40" s="244" t="s">
        <v>314</v>
      </c>
      <c r="G40" s="30" t="s">
        <v>249</v>
      </c>
      <c r="H40" s="30">
        <v>1</v>
      </c>
      <c r="I40" s="30">
        <v>1</v>
      </c>
      <c r="J40" s="30">
        <v>6</v>
      </c>
      <c r="K40" s="30">
        <v>0</v>
      </c>
      <c r="L40" s="30">
        <f>J40*8+K40*12</f>
        <v>48</v>
      </c>
      <c r="M40" s="30" t="s">
        <v>200</v>
      </c>
      <c r="N40" s="30" t="s">
        <v>198</v>
      </c>
      <c r="O40" s="61" t="s">
        <v>135</v>
      </c>
      <c r="P40" s="531" t="s">
        <v>105</v>
      </c>
      <c r="Q40" s="531" t="s">
        <v>272</v>
      </c>
      <c r="R40" s="66" t="s">
        <v>106</v>
      </c>
      <c r="S40" s="67" t="s">
        <v>106</v>
      </c>
    </row>
    <row r="41" spans="1:19" s="59" customFormat="1" ht="42" x14ac:dyDescent="0.2">
      <c r="A41" s="203"/>
      <c r="B41" s="368" t="s">
        <v>673</v>
      </c>
      <c r="C41" s="204" t="s">
        <v>120</v>
      </c>
      <c r="D41" s="204" t="s">
        <v>236</v>
      </c>
      <c r="E41" s="204" t="s">
        <v>61</v>
      </c>
      <c r="F41" s="255" t="s">
        <v>517</v>
      </c>
      <c r="G41" s="204" t="s">
        <v>60</v>
      </c>
      <c r="H41" s="204" t="s">
        <v>106</v>
      </c>
      <c r="I41" s="204" t="s">
        <v>106</v>
      </c>
      <c r="J41" s="204" t="s">
        <v>106</v>
      </c>
      <c r="K41" s="204" t="s">
        <v>106</v>
      </c>
      <c r="L41" s="204" t="str">
        <f>IF(J41="-","-",J41*8+K41*12)</f>
        <v>-</v>
      </c>
      <c r="M41" s="204" t="s">
        <v>106</v>
      </c>
      <c r="N41" s="204" t="s">
        <v>106</v>
      </c>
      <c r="O41" s="205" t="s">
        <v>239</v>
      </c>
      <c r="P41" s="204" t="s">
        <v>106</v>
      </c>
      <c r="Q41" s="204" t="s">
        <v>106</v>
      </c>
      <c r="R41" s="204" t="s">
        <v>106</v>
      </c>
      <c r="S41" s="206" t="s">
        <v>106</v>
      </c>
    </row>
    <row r="42" spans="1:19" s="270" customFormat="1" ht="28" x14ac:dyDescent="0.2">
      <c r="A42" s="60">
        <v>23</v>
      </c>
      <c r="B42" s="30" t="s">
        <v>284</v>
      </c>
      <c r="C42" s="30" t="s">
        <v>136</v>
      </c>
      <c r="D42" s="30" t="s">
        <v>236</v>
      </c>
      <c r="E42" s="30" t="s">
        <v>116</v>
      </c>
      <c r="F42" s="29" t="s">
        <v>530</v>
      </c>
      <c r="G42" s="269" t="s">
        <v>529</v>
      </c>
      <c r="H42" s="30">
        <v>1</v>
      </c>
      <c r="I42" s="30">
        <v>1</v>
      </c>
      <c r="J42" s="30">
        <v>6</v>
      </c>
      <c r="K42" s="30">
        <v>0</v>
      </c>
      <c r="L42" s="30">
        <f>J42*8+K42*12</f>
        <v>48</v>
      </c>
      <c r="M42" s="30" t="s">
        <v>200</v>
      </c>
      <c r="N42" s="30" t="s">
        <v>198</v>
      </c>
      <c r="O42" s="70" t="s">
        <v>228</v>
      </c>
      <c r="P42" s="66" t="s">
        <v>105</v>
      </c>
      <c r="Q42" s="66" t="s">
        <v>272</v>
      </c>
      <c r="R42" s="66">
        <v>9</v>
      </c>
      <c r="S42" s="67">
        <v>1</v>
      </c>
    </row>
    <row r="43" spans="1:19" s="59" customFormat="1" ht="28" x14ac:dyDescent="0.2">
      <c r="A43" s="203"/>
      <c r="B43" s="204" t="s">
        <v>284</v>
      </c>
      <c r="C43" s="204" t="s">
        <v>136</v>
      </c>
      <c r="D43" s="204" t="s">
        <v>236</v>
      </c>
      <c r="E43" s="204" t="s">
        <v>116</v>
      </c>
      <c r="F43" s="313" t="s">
        <v>531</v>
      </c>
      <c r="G43" s="204" t="s">
        <v>60</v>
      </c>
      <c r="H43" s="204" t="s">
        <v>106</v>
      </c>
      <c r="I43" s="204" t="s">
        <v>106</v>
      </c>
      <c r="J43" s="204" t="s">
        <v>106</v>
      </c>
      <c r="K43" s="204" t="s">
        <v>106</v>
      </c>
      <c r="L43" s="204" t="s">
        <v>106</v>
      </c>
      <c r="M43" s="204" t="s">
        <v>106</v>
      </c>
      <c r="N43" s="204" t="s">
        <v>106</v>
      </c>
      <c r="O43" s="205" t="s">
        <v>239</v>
      </c>
      <c r="P43" s="204" t="s">
        <v>106</v>
      </c>
      <c r="Q43" s="204" t="s">
        <v>106</v>
      </c>
      <c r="R43" s="204" t="s">
        <v>106</v>
      </c>
      <c r="S43" s="206" t="s">
        <v>106</v>
      </c>
    </row>
    <row r="44" spans="1:19" s="270" customFormat="1" ht="28" x14ac:dyDescent="0.2">
      <c r="A44" s="203"/>
      <c r="B44" s="204" t="s">
        <v>284</v>
      </c>
      <c r="C44" s="204" t="s">
        <v>136</v>
      </c>
      <c r="D44" s="204" t="s">
        <v>236</v>
      </c>
      <c r="E44" s="204" t="s">
        <v>116</v>
      </c>
      <c r="F44" s="313" t="s">
        <v>532</v>
      </c>
      <c r="G44" s="204" t="s">
        <v>60</v>
      </c>
      <c r="H44" s="204" t="s">
        <v>106</v>
      </c>
      <c r="I44" s="204" t="s">
        <v>106</v>
      </c>
      <c r="J44" s="204" t="s">
        <v>106</v>
      </c>
      <c r="K44" s="204" t="s">
        <v>106</v>
      </c>
      <c r="L44" s="204" t="str">
        <f>IF(J44="-","-",J44*8+K44*12)</f>
        <v>-</v>
      </c>
      <c r="M44" s="204" t="s">
        <v>106</v>
      </c>
      <c r="N44" s="204" t="s">
        <v>106</v>
      </c>
      <c r="O44" s="205" t="s">
        <v>239</v>
      </c>
      <c r="P44" s="204" t="s">
        <v>106</v>
      </c>
      <c r="Q44" s="204" t="s">
        <v>106</v>
      </c>
      <c r="R44" s="204" t="s">
        <v>106</v>
      </c>
      <c r="S44" s="206" t="s">
        <v>106</v>
      </c>
    </row>
    <row r="45" spans="1:19" s="270" customFormat="1" ht="28" x14ac:dyDescent="0.2">
      <c r="A45" s="343">
        <v>24</v>
      </c>
      <c r="B45" s="344" t="s">
        <v>287</v>
      </c>
      <c r="C45" s="344" t="s">
        <v>120</v>
      </c>
      <c r="D45" s="344" t="s">
        <v>236</v>
      </c>
      <c r="E45" s="344" t="s">
        <v>129</v>
      </c>
      <c r="F45" s="347" t="s">
        <v>334</v>
      </c>
      <c r="G45" s="344" t="s">
        <v>250</v>
      </c>
      <c r="H45" s="344">
        <v>1</v>
      </c>
      <c r="I45" s="548">
        <v>1</v>
      </c>
      <c r="J45" s="344">
        <v>6</v>
      </c>
      <c r="K45" s="344">
        <v>0</v>
      </c>
      <c r="L45" s="344">
        <f>J45*8+K45*12</f>
        <v>48</v>
      </c>
      <c r="M45" s="344" t="s">
        <v>200</v>
      </c>
      <c r="N45" s="344" t="s">
        <v>198</v>
      </c>
      <c r="O45" s="362" t="s">
        <v>131</v>
      </c>
      <c r="P45" s="530" t="s">
        <v>506</v>
      </c>
      <c r="Q45" s="530" t="s">
        <v>537</v>
      </c>
      <c r="R45" s="530" t="s">
        <v>106</v>
      </c>
      <c r="S45" s="532" t="s">
        <v>106</v>
      </c>
    </row>
    <row r="46" spans="1:19" s="59" customFormat="1" ht="28" x14ac:dyDescent="0.2">
      <c r="A46" s="523">
        <v>25</v>
      </c>
      <c r="B46" s="524" t="s">
        <v>287</v>
      </c>
      <c r="C46" s="524" t="s">
        <v>120</v>
      </c>
      <c r="D46" s="524" t="s">
        <v>236</v>
      </c>
      <c r="E46" s="524" t="s">
        <v>129</v>
      </c>
      <c r="F46" s="553" t="s">
        <v>293</v>
      </c>
      <c r="G46" s="524" t="s">
        <v>519</v>
      </c>
      <c r="H46" s="524">
        <v>1</v>
      </c>
      <c r="I46" s="524">
        <v>1</v>
      </c>
      <c r="J46" s="524">
        <v>3</v>
      </c>
      <c r="K46" s="524">
        <v>3</v>
      </c>
      <c r="L46" s="524">
        <f>IF(J46="-","-",J46*8+K46*12)</f>
        <v>60</v>
      </c>
      <c r="M46" s="524" t="s">
        <v>200</v>
      </c>
      <c r="N46" s="524" t="s">
        <v>198</v>
      </c>
      <c r="O46" s="61" t="s">
        <v>629</v>
      </c>
      <c r="P46" s="524" t="s">
        <v>630</v>
      </c>
      <c r="Q46" s="524" t="s">
        <v>537</v>
      </c>
      <c r="R46" s="524" t="s">
        <v>106</v>
      </c>
      <c r="S46" s="525" t="s">
        <v>106</v>
      </c>
    </row>
    <row r="47" spans="1:19" s="59" customFormat="1" ht="28" x14ac:dyDescent="0.2">
      <c r="A47" s="203"/>
      <c r="B47" s="204" t="s">
        <v>287</v>
      </c>
      <c r="C47" s="204" t="s">
        <v>120</v>
      </c>
      <c r="D47" s="204" t="s">
        <v>236</v>
      </c>
      <c r="E47" s="204" t="s">
        <v>129</v>
      </c>
      <c r="F47" s="256" t="s">
        <v>332</v>
      </c>
      <c r="G47" s="258" t="s">
        <v>518</v>
      </c>
      <c r="H47" s="204" t="s">
        <v>106</v>
      </c>
      <c r="I47" s="204" t="s">
        <v>106</v>
      </c>
      <c r="J47" s="204" t="s">
        <v>106</v>
      </c>
      <c r="K47" s="204" t="s">
        <v>106</v>
      </c>
      <c r="L47" s="204" t="str">
        <f>IF(J47="-","-",J47*8+K47*12)</f>
        <v>-</v>
      </c>
      <c r="M47" s="204" t="s">
        <v>106</v>
      </c>
      <c r="N47" s="204" t="s">
        <v>106</v>
      </c>
      <c r="O47" s="205" t="s">
        <v>239</v>
      </c>
      <c r="P47" s="204" t="s">
        <v>106</v>
      </c>
      <c r="Q47" s="204" t="s">
        <v>106</v>
      </c>
      <c r="R47" s="204" t="s">
        <v>106</v>
      </c>
      <c r="S47" s="206" t="s">
        <v>106</v>
      </c>
    </row>
    <row r="48" spans="1:19" s="59" customFormat="1" ht="28" x14ac:dyDescent="0.2">
      <c r="A48" s="60">
        <v>26</v>
      </c>
      <c r="B48" s="30" t="s">
        <v>509</v>
      </c>
      <c r="C48" s="30" t="s">
        <v>120</v>
      </c>
      <c r="D48" s="30" t="s">
        <v>236</v>
      </c>
      <c r="E48" s="30" t="s">
        <v>138</v>
      </c>
      <c r="F48" s="244" t="s">
        <v>297</v>
      </c>
      <c r="G48" s="30" t="s">
        <v>251</v>
      </c>
      <c r="H48" s="30">
        <v>1</v>
      </c>
      <c r="I48" s="30">
        <v>2</v>
      </c>
      <c r="J48" s="30">
        <v>6</v>
      </c>
      <c r="K48" s="30">
        <v>0</v>
      </c>
      <c r="L48" s="30">
        <f>J48*8+K48*12</f>
        <v>48</v>
      </c>
      <c r="M48" s="30" t="s">
        <v>200</v>
      </c>
      <c r="N48" s="30" t="s">
        <v>198</v>
      </c>
      <c r="O48" s="70" t="s">
        <v>568</v>
      </c>
      <c r="P48" s="66" t="s">
        <v>105</v>
      </c>
      <c r="Q48" s="66" t="s">
        <v>272</v>
      </c>
      <c r="R48" s="66">
        <v>10</v>
      </c>
      <c r="S48" s="67">
        <v>1</v>
      </c>
    </row>
    <row r="49" spans="1:19" s="59" customFormat="1" ht="56" x14ac:dyDescent="0.2">
      <c r="A49" s="343">
        <v>27</v>
      </c>
      <c r="B49" s="346" t="s">
        <v>509</v>
      </c>
      <c r="C49" s="344" t="s">
        <v>120</v>
      </c>
      <c r="D49" s="344" t="s">
        <v>236</v>
      </c>
      <c r="E49" s="344" t="s">
        <v>138</v>
      </c>
      <c r="F49" s="347" t="s">
        <v>296</v>
      </c>
      <c r="G49" s="344" t="s">
        <v>521</v>
      </c>
      <c r="H49" s="344">
        <v>1</v>
      </c>
      <c r="I49" s="344">
        <v>2</v>
      </c>
      <c r="J49" s="344">
        <v>6</v>
      </c>
      <c r="K49" s="344">
        <v>0</v>
      </c>
      <c r="L49" s="344">
        <f>J49*8+K49*12</f>
        <v>48</v>
      </c>
      <c r="M49" s="344" t="s">
        <v>200</v>
      </c>
      <c r="N49" s="344" t="s">
        <v>198</v>
      </c>
      <c r="O49" s="362" t="s">
        <v>235</v>
      </c>
      <c r="P49" s="530" t="s">
        <v>105</v>
      </c>
      <c r="Q49" s="530" t="s">
        <v>272</v>
      </c>
      <c r="R49" s="344" t="s">
        <v>106</v>
      </c>
      <c r="S49" s="393" t="s">
        <v>106</v>
      </c>
    </row>
    <row r="50" spans="1:19" s="59" customFormat="1" x14ac:dyDescent="0.2">
      <c r="A50" s="641">
        <v>28</v>
      </c>
      <c r="B50" s="596" t="s">
        <v>509</v>
      </c>
      <c r="C50" s="632" t="s">
        <v>120</v>
      </c>
      <c r="D50" s="632" t="s">
        <v>236</v>
      </c>
      <c r="E50" s="632" t="s">
        <v>138</v>
      </c>
      <c r="F50" s="815" t="s">
        <v>295</v>
      </c>
      <c r="G50" s="807" t="s">
        <v>522</v>
      </c>
      <c r="H50" s="632">
        <v>1</v>
      </c>
      <c r="I50" s="632">
        <v>2</v>
      </c>
      <c r="J50" s="51">
        <v>3</v>
      </c>
      <c r="K50" s="51">
        <v>1</v>
      </c>
      <c r="L50" s="51">
        <f>J50*8+K50*12</f>
        <v>36</v>
      </c>
      <c r="M50" s="596" t="s">
        <v>200</v>
      </c>
      <c r="N50" s="596" t="s">
        <v>198</v>
      </c>
      <c r="O50" s="68" t="s">
        <v>568</v>
      </c>
      <c r="P50" s="51" t="s">
        <v>105</v>
      </c>
      <c r="Q50" s="51" t="s">
        <v>272</v>
      </c>
      <c r="R50" s="51" t="s">
        <v>106</v>
      </c>
      <c r="S50" s="69" t="s">
        <v>106</v>
      </c>
    </row>
    <row r="51" spans="1:19" s="59" customFormat="1" x14ac:dyDescent="0.2">
      <c r="A51" s="642"/>
      <c r="B51" s="597"/>
      <c r="C51" s="633"/>
      <c r="D51" s="633"/>
      <c r="E51" s="633"/>
      <c r="F51" s="816"/>
      <c r="G51" s="807"/>
      <c r="H51" s="633"/>
      <c r="I51" s="633"/>
      <c r="J51" s="57">
        <v>1</v>
      </c>
      <c r="K51" s="57">
        <v>1</v>
      </c>
      <c r="L51" s="57">
        <f>J51*8+K51*12</f>
        <v>20</v>
      </c>
      <c r="M51" s="597"/>
      <c r="N51" s="597"/>
      <c r="O51" s="63" t="s">
        <v>51</v>
      </c>
      <c r="P51" s="64" t="s">
        <v>105</v>
      </c>
      <c r="Q51" s="64" t="s">
        <v>537</v>
      </c>
      <c r="R51" s="57" t="s">
        <v>106</v>
      </c>
      <c r="S51" s="58" t="s">
        <v>106</v>
      </c>
    </row>
    <row r="52" spans="1:19" s="59" customFormat="1" ht="56" x14ac:dyDescent="0.2">
      <c r="A52" s="343">
        <v>29</v>
      </c>
      <c r="B52" s="344" t="s">
        <v>671</v>
      </c>
      <c r="C52" s="344" t="s">
        <v>120</v>
      </c>
      <c r="D52" s="344" t="s">
        <v>236</v>
      </c>
      <c r="E52" s="344" t="s">
        <v>100</v>
      </c>
      <c r="F52" s="551" t="s">
        <v>628</v>
      </c>
      <c r="G52" s="548" t="s">
        <v>645</v>
      </c>
      <c r="H52" s="344">
        <v>1</v>
      </c>
      <c r="I52" s="548">
        <v>1</v>
      </c>
      <c r="J52" s="344">
        <v>3</v>
      </c>
      <c r="K52" s="344">
        <v>3</v>
      </c>
      <c r="L52" s="344">
        <f>J52*8+K52*12</f>
        <v>60</v>
      </c>
      <c r="M52" s="346" t="s">
        <v>627</v>
      </c>
      <c r="N52" s="344" t="s">
        <v>198</v>
      </c>
      <c r="O52" s="550" t="s">
        <v>176</v>
      </c>
      <c r="P52" s="344" t="s">
        <v>105</v>
      </c>
      <c r="Q52" s="344" t="s">
        <v>272</v>
      </c>
      <c r="R52" s="344" t="s">
        <v>106</v>
      </c>
      <c r="S52" s="363" t="s">
        <v>106</v>
      </c>
    </row>
    <row r="53" spans="1:19" s="59" customFormat="1" ht="70" x14ac:dyDescent="0.2">
      <c r="A53" s="203"/>
      <c r="B53" s="204" t="s">
        <v>510</v>
      </c>
      <c r="C53" s="204" t="s">
        <v>120</v>
      </c>
      <c r="D53" s="204" t="s">
        <v>236</v>
      </c>
      <c r="E53" s="204" t="s">
        <v>100</v>
      </c>
      <c r="F53" s="368" t="s">
        <v>646</v>
      </c>
      <c r="G53" s="554" t="s">
        <v>252</v>
      </c>
      <c r="H53" s="204" t="s">
        <v>106</v>
      </c>
      <c r="I53" s="204" t="s">
        <v>106</v>
      </c>
      <c r="J53" s="204" t="s">
        <v>106</v>
      </c>
      <c r="K53" s="204" t="s">
        <v>106</v>
      </c>
      <c r="L53" s="204" t="str">
        <f>IF(J53="-","-",J53*8+K53*12)</f>
        <v>-</v>
      </c>
      <c r="M53" s="204" t="s">
        <v>106</v>
      </c>
      <c r="N53" s="204" t="s">
        <v>106</v>
      </c>
      <c r="O53" s="554" t="s">
        <v>239</v>
      </c>
      <c r="P53" s="204" t="s">
        <v>106</v>
      </c>
      <c r="Q53" s="204" t="s">
        <v>106</v>
      </c>
      <c r="R53" s="204" t="s">
        <v>106</v>
      </c>
      <c r="S53" s="206" t="s">
        <v>106</v>
      </c>
    </row>
    <row r="54" spans="1:19" s="59" customFormat="1" ht="42" x14ac:dyDescent="0.2">
      <c r="A54" s="519"/>
      <c r="B54" s="456" t="s">
        <v>510</v>
      </c>
      <c r="C54" s="456" t="s">
        <v>120</v>
      </c>
      <c r="D54" s="456" t="s">
        <v>236</v>
      </c>
      <c r="E54" s="456" t="s">
        <v>100</v>
      </c>
      <c r="F54" s="520" t="s">
        <v>528</v>
      </c>
      <c r="G54" s="456" t="s">
        <v>253</v>
      </c>
      <c r="H54" s="456" t="s">
        <v>106</v>
      </c>
      <c r="I54" s="456" t="s">
        <v>106</v>
      </c>
      <c r="J54" s="456" t="s">
        <v>106</v>
      </c>
      <c r="K54" s="456" t="s">
        <v>106</v>
      </c>
      <c r="L54" s="456" t="str">
        <f>IF(J54="-","-",J54*8+K54*12)</f>
        <v>-</v>
      </c>
      <c r="M54" s="456" t="s">
        <v>106</v>
      </c>
      <c r="N54" s="456" t="s">
        <v>106</v>
      </c>
      <c r="O54" s="521" t="s">
        <v>239</v>
      </c>
      <c r="P54" s="456" t="s">
        <v>106</v>
      </c>
      <c r="Q54" s="456" t="s">
        <v>106</v>
      </c>
      <c r="R54" s="456" t="s">
        <v>106</v>
      </c>
      <c r="S54" s="522" t="s">
        <v>106</v>
      </c>
    </row>
    <row r="55" spans="1:19" s="59" customFormat="1" ht="28" x14ac:dyDescent="0.2">
      <c r="A55" s="343">
        <v>30</v>
      </c>
      <c r="B55" s="344" t="s">
        <v>284</v>
      </c>
      <c r="C55" s="344" t="s">
        <v>136</v>
      </c>
      <c r="D55" s="344" t="s">
        <v>137</v>
      </c>
      <c r="E55" s="344" t="s">
        <v>81</v>
      </c>
      <c r="F55" s="347" t="s">
        <v>327</v>
      </c>
      <c r="G55" s="344" t="s">
        <v>83</v>
      </c>
      <c r="H55" s="344">
        <v>1</v>
      </c>
      <c r="I55" s="344">
        <v>2</v>
      </c>
      <c r="J55" s="344">
        <v>6</v>
      </c>
      <c r="K55" s="344">
        <v>0</v>
      </c>
      <c r="L55" s="344">
        <f>J55*8+K55*12</f>
        <v>48</v>
      </c>
      <c r="M55" s="344" t="s">
        <v>200</v>
      </c>
      <c r="N55" s="344" t="s">
        <v>198</v>
      </c>
      <c r="O55" s="362" t="s">
        <v>181</v>
      </c>
      <c r="P55" s="530" t="s">
        <v>98</v>
      </c>
      <c r="Q55" s="530" t="s">
        <v>272</v>
      </c>
      <c r="R55" s="351" t="s">
        <v>106</v>
      </c>
      <c r="S55" s="349" t="s">
        <v>106</v>
      </c>
    </row>
    <row r="56" spans="1:19" s="59" customFormat="1" ht="28" x14ac:dyDescent="0.2">
      <c r="A56" s="523">
        <v>31</v>
      </c>
      <c r="B56" s="524" t="s">
        <v>284</v>
      </c>
      <c r="C56" s="524" t="s">
        <v>136</v>
      </c>
      <c r="D56" s="524" t="s">
        <v>137</v>
      </c>
      <c r="E56" s="524" t="s">
        <v>81</v>
      </c>
      <c r="F56" s="244" t="s">
        <v>285</v>
      </c>
      <c r="G56" s="549" t="s">
        <v>523</v>
      </c>
      <c r="H56" s="524">
        <v>1</v>
      </c>
      <c r="I56" s="549">
        <v>2</v>
      </c>
      <c r="J56" s="524">
        <v>6</v>
      </c>
      <c r="K56" s="524">
        <v>0</v>
      </c>
      <c r="L56" s="524">
        <f>J56*8+K56*12</f>
        <v>48</v>
      </c>
      <c r="M56" s="524" t="s">
        <v>200</v>
      </c>
      <c r="N56" s="524" t="s">
        <v>198</v>
      </c>
      <c r="O56" s="61" t="s">
        <v>181</v>
      </c>
      <c r="P56" s="524" t="s">
        <v>98</v>
      </c>
      <c r="Q56" s="524" t="s">
        <v>272</v>
      </c>
      <c r="R56" s="536" t="s">
        <v>106</v>
      </c>
      <c r="S56" s="537" t="s">
        <v>106</v>
      </c>
    </row>
    <row r="57" spans="1:19" s="59" customFormat="1" x14ac:dyDescent="0.2">
      <c r="A57" s="818">
        <v>32</v>
      </c>
      <c r="B57" s="594" t="s">
        <v>287</v>
      </c>
      <c r="C57" s="802" t="s">
        <v>136</v>
      </c>
      <c r="D57" s="802" t="s">
        <v>137</v>
      </c>
      <c r="E57" s="802" t="s">
        <v>55</v>
      </c>
      <c r="F57" s="820" t="s">
        <v>288</v>
      </c>
      <c r="G57" s="802" t="s">
        <v>57</v>
      </c>
      <c r="H57" s="594">
        <v>1</v>
      </c>
      <c r="I57" s="594">
        <v>2</v>
      </c>
      <c r="J57" s="594">
        <v>4</v>
      </c>
      <c r="K57" s="594">
        <v>2</v>
      </c>
      <c r="L57" s="594">
        <f>J57*8+K57*12</f>
        <v>56</v>
      </c>
      <c r="M57" s="594" t="s">
        <v>200</v>
      </c>
      <c r="N57" s="594" t="s">
        <v>198</v>
      </c>
      <c r="O57" s="820" t="s">
        <v>182</v>
      </c>
      <c r="P57" s="822" t="s">
        <v>105</v>
      </c>
      <c r="Q57" s="602" t="s">
        <v>272</v>
      </c>
      <c r="R57" s="802" t="s">
        <v>106</v>
      </c>
      <c r="S57" s="819" t="s">
        <v>106</v>
      </c>
    </row>
    <row r="58" spans="1:19" s="59" customFormat="1" x14ac:dyDescent="0.2">
      <c r="A58" s="818"/>
      <c r="B58" s="595"/>
      <c r="C58" s="802"/>
      <c r="D58" s="802"/>
      <c r="E58" s="802"/>
      <c r="F58" s="821"/>
      <c r="G58" s="802"/>
      <c r="H58" s="595"/>
      <c r="I58" s="595"/>
      <c r="J58" s="595"/>
      <c r="K58" s="595"/>
      <c r="L58" s="595"/>
      <c r="M58" s="595"/>
      <c r="N58" s="595"/>
      <c r="O58" s="820"/>
      <c r="P58" s="822"/>
      <c r="Q58" s="603"/>
      <c r="R58" s="802"/>
      <c r="S58" s="819"/>
    </row>
    <row r="59" spans="1:19" s="59" customFormat="1" ht="42" x14ac:dyDescent="0.2">
      <c r="A59" s="203"/>
      <c r="B59" s="204" t="s">
        <v>287</v>
      </c>
      <c r="C59" s="204" t="s">
        <v>136</v>
      </c>
      <c r="D59" s="204" t="s">
        <v>137</v>
      </c>
      <c r="E59" s="204" t="s">
        <v>55</v>
      </c>
      <c r="F59" s="254" t="s">
        <v>524</v>
      </c>
      <c r="G59" s="257" t="s">
        <v>525</v>
      </c>
      <c r="H59" s="204" t="s">
        <v>106</v>
      </c>
      <c r="I59" s="204" t="s">
        <v>106</v>
      </c>
      <c r="J59" s="204" t="s">
        <v>106</v>
      </c>
      <c r="K59" s="204" t="s">
        <v>106</v>
      </c>
      <c r="L59" s="204" t="str">
        <f>IF(J59="-","-",J59*8+K59*12)</f>
        <v>-</v>
      </c>
      <c r="M59" s="204" t="s">
        <v>106</v>
      </c>
      <c r="N59" s="204" t="s">
        <v>106</v>
      </c>
      <c r="O59" s="205" t="s">
        <v>239</v>
      </c>
      <c r="P59" s="204" t="s">
        <v>106</v>
      </c>
      <c r="Q59" s="204" t="s">
        <v>106</v>
      </c>
      <c r="R59" s="204" t="s">
        <v>106</v>
      </c>
      <c r="S59" s="206" t="s">
        <v>106</v>
      </c>
    </row>
    <row r="60" spans="1:19" s="59" customFormat="1" x14ac:dyDescent="0.2">
      <c r="A60" s="818">
        <v>33</v>
      </c>
      <c r="B60" s="594" t="s">
        <v>509</v>
      </c>
      <c r="C60" s="802" t="s">
        <v>136</v>
      </c>
      <c r="D60" s="802" t="s">
        <v>137</v>
      </c>
      <c r="E60" s="802" t="s">
        <v>55</v>
      </c>
      <c r="F60" s="820" t="s">
        <v>321</v>
      </c>
      <c r="G60" s="802" t="s">
        <v>526</v>
      </c>
      <c r="H60" s="802">
        <v>1</v>
      </c>
      <c r="I60" s="802">
        <v>2</v>
      </c>
      <c r="J60" s="802">
        <v>5</v>
      </c>
      <c r="K60" s="802">
        <v>1</v>
      </c>
      <c r="L60" s="802">
        <f>J60*8+K60*12</f>
        <v>52</v>
      </c>
      <c r="M60" s="594" t="s">
        <v>200</v>
      </c>
      <c r="N60" s="594" t="s">
        <v>198</v>
      </c>
      <c r="O60" s="820" t="s">
        <v>254</v>
      </c>
      <c r="P60" s="822" t="s">
        <v>506</v>
      </c>
      <c r="Q60" s="602" t="s">
        <v>537</v>
      </c>
      <c r="R60" s="802" t="s">
        <v>106</v>
      </c>
      <c r="S60" s="819" t="s">
        <v>106</v>
      </c>
    </row>
    <row r="61" spans="1:19" s="59" customFormat="1" x14ac:dyDescent="0.2">
      <c r="A61" s="818"/>
      <c r="B61" s="595"/>
      <c r="C61" s="802"/>
      <c r="D61" s="802"/>
      <c r="E61" s="802"/>
      <c r="F61" s="821"/>
      <c r="G61" s="802"/>
      <c r="H61" s="802"/>
      <c r="I61" s="802"/>
      <c r="J61" s="802"/>
      <c r="K61" s="802"/>
      <c r="L61" s="802"/>
      <c r="M61" s="595"/>
      <c r="N61" s="595"/>
      <c r="O61" s="820"/>
      <c r="P61" s="822"/>
      <c r="Q61" s="603"/>
      <c r="R61" s="802"/>
      <c r="S61" s="819"/>
    </row>
    <row r="62" spans="1:19" s="59" customFormat="1" x14ac:dyDescent="0.2">
      <c r="A62" s="641">
        <v>34</v>
      </c>
      <c r="B62" s="596" t="s">
        <v>509</v>
      </c>
      <c r="C62" s="632" t="s">
        <v>136</v>
      </c>
      <c r="D62" s="632" t="s">
        <v>137</v>
      </c>
      <c r="E62" s="632" t="s">
        <v>55</v>
      </c>
      <c r="F62" s="634" t="s">
        <v>323</v>
      </c>
      <c r="G62" s="632" t="s">
        <v>65</v>
      </c>
      <c r="H62" s="632">
        <v>1</v>
      </c>
      <c r="I62" s="632">
        <v>2</v>
      </c>
      <c r="J62" s="51">
        <v>3</v>
      </c>
      <c r="K62" s="51">
        <v>1</v>
      </c>
      <c r="L62" s="51">
        <f>IF(J62="-","-",J62*8+K62*12)</f>
        <v>36</v>
      </c>
      <c r="M62" s="596" t="s">
        <v>200</v>
      </c>
      <c r="N62" s="596" t="s">
        <v>198</v>
      </c>
      <c r="O62" s="68" t="s">
        <v>254</v>
      </c>
      <c r="P62" s="65" t="s">
        <v>506</v>
      </c>
      <c r="Q62" s="65" t="s">
        <v>537</v>
      </c>
      <c r="R62" s="51" t="s">
        <v>106</v>
      </c>
      <c r="S62" s="69" t="s">
        <v>106</v>
      </c>
    </row>
    <row r="63" spans="1:19" s="416" customFormat="1" ht="26.25" customHeight="1" x14ac:dyDescent="0.15">
      <c r="A63" s="642"/>
      <c r="B63" s="597"/>
      <c r="C63" s="633"/>
      <c r="D63" s="633"/>
      <c r="E63" s="633"/>
      <c r="F63" s="804"/>
      <c r="G63" s="633"/>
      <c r="H63" s="633"/>
      <c r="I63" s="633"/>
      <c r="J63" s="57">
        <v>1</v>
      </c>
      <c r="K63" s="57">
        <v>1</v>
      </c>
      <c r="L63" s="57">
        <f>IF(J63="-","-",J63*8+K63*12)</f>
        <v>20</v>
      </c>
      <c r="M63" s="597"/>
      <c r="N63" s="597"/>
      <c r="O63" s="63" t="s">
        <v>122</v>
      </c>
      <c r="P63" s="64" t="s">
        <v>98</v>
      </c>
      <c r="Q63" s="64" t="s">
        <v>272</v>
      </c>
      <c r="R63" s="57" t="s">
        <v>106</v>
      </c>
      <c r="S63" s="58" t="s">
        <v>106</v>
      </c>
    </row>
    <row r="64" spans="1:19" s="59" customFormat="1" ht="18" customHeight="1" x14ac:dyDescent="0.2">
      <c r="A64" s="586">
        <v>35</v>
      </c>
      <c r="B64" s="594" t="s">
        <v>671</v>
      </c>
      <c r="C64" s="588" t="s">
        <v>136</v>
      </c>
      <c r="D64" s="588" t="s">
        <v>137</v>
      </c>
      <c r="E64" s="588" t="s">
        <v>61</v>
      </c>
      <c r="F64" s="661" t="s">
        <v>319</v>
      </c>
      <c r="G64" s="588" t="s">
        <v>527</v>
      </c>
      <c r="H64" s="588">
        <v>1</v>
      </c>
      <c r="I64" s="588">
        <v>2</v>
      </c>
      <c r="J64" s="317">
        <v>3</v>
      </c>
      <c r="K64" s="317">
        <v>0</v>
      </c>
      <c r="L64" s="317">
        <f>IF(J64="-","-",J64*8+K64*12)</f>
        <v>24</v>
      </c>
      <c r="M64" s="594" t="s">
        <v>200</v>
      </c>
      <c r="N64" s="594" t="s">
        <v>198</v>
      </c>
      <c r="O64" s="394" t="s">
        <v>542</v>
      </c>
      <c r="P64" s="395" t="s">
        <v>106</v>
      </c>
      <c r="Q64" s="395" t="s">
        <v>541</v>
      </c>
      <c r="R64" s="399" t="s">
        <v>106</v>
      </c>
      <c r="S64" s="400" t="s">
        <v>106</v>
      </c>
    </row>
    <row r="65" spans="1:19" s="59" customFormat="1" ht="27" customHeight="1" x14ac:dyDescent="0.2">
      <c r="A65" s="587"/>
      <c r="B65" s="595"/>
      <c r="C65" s="589"/>
      <c r="D65" s="589"/>
      <c r="E65" s="589"/>
      <c r="F65" s="663"/>
      <c r="G65" s="589"/>
      <c r="H65" s="589"/>
      <c r="I65" s="589"/>
      <c r="J65" s="321">
        <v>3</v>
      </c>
      <c r="K65" s="321">
        <v>0</v>
      </c>
      <c r="L65" s="321">
        <f>IF(J65="-","-",J65*8+K65*12)</f>
        <v>24</v>
      </c>
      <c r="M65" s="595"/>
      <c r="N65" s="595"/>
      <c r="O65" s="396" t="s">
        <v>543</v>
      </c>
      <c r="P65" s="397" t="s">
        <v>106</v>
      </c>
      <c r="Q65" s="397" t="s">
        <v>541</v>
      </c>
      <c r="R65" s="388" t="s">
        <v>106</v>
      </c>
      <c r="S65" s="389" t="s">
        <v>106</v>
      </c>
    </row>
    <row r="66" spans="1:19" s="59" customFormat="1" ht="27" customHeight="1" x14ac:dyDescent="0.2">
      <c r="A66" s="523">
        <v>36</v>
      </c>
      <c r="B66" s="562" t="s">
        <v>671</v>
      </c>
      <c r="C66" s="524" t="s">
        <v>136</v>
      </c>
      <c r="D66" s="524" t="s">
        <v>137</v>
      </c>
      <c r="E66" s="524" t="s">
        <v>58</v>
      </c>
      <c r="F66" s="555" t="s">
        <v>331</v>
      </c>
      <c r="G66" s="562" t="s">
        <v>672</v>
      </c>
      <c r="H66" s="524">
        <v>1</v>
      </c>
      <c r="I66" s="562">
        <v>2</v>
      </c>
      <c r="J66" s="524">
        <v>6</v>
      </c>
      <c r="K66" s="524">
        <v>0</v>
      </c>
      <c r="L66" s="524">
        <f>IF(J66="-","-",J66*8+K66*12)</f>
        <v>48</v>
      </c>
      <c r="M66" s="524" t="s">
        <v>200</v>
      </c>
      <c r="N66" s="524" t="s">
        <v>198</v>
      </c>
      <c r="O66" s="556" t="s">
        <v>151</v>
      </c>
      <c r="P66" s="524" t="s">
        <v>506</v>
      </c>
      <c r="Q66" s="524" t="s">
        <v>537</v>
      </c>
      <c r="R66" s="524" t="s">
        <v>106</v>
      </c>
      <c r="S66" s="525" t="s">
        <v>106</v>
      </c>
    </row>
    <row r="67" spans="1:19" s="59" customFormat="1" ht="42" x14ac:dyDescent="0.2">
      <c r="A67" s="203"/>
      <c r="B67" s="204" t="s">
        <v>510</v>
      </c>
      <c r="C67" s="204" t="s">
        <v>136</v>
      </c>
      <c r="D67" s="204"/>
      <c r="E67" s="204" t="s">
        <v>58</v>
      </c>
      <c r="F67" s="254" t="s">
        <v>331</v>
      </c>
      <c r="G67" s="257" t="s">
        <v>260</v>
      </c>
      <c r="H67" s="204" t="s">
        <v>106</v>
      </c>
      <c r="I67" s="204" t="s">
        <v>106</v>
      </c>
      <c r="J67" s="204" t="s">
        <v>106</v>
      </c>
      <c r="K67" s="204" t="s">
        <v>106</v>
      </c>
      <c r="L67" s="204" t="s">
        <v>106</v>
      </c>
      <c r="M67" s="204" t="s">
        <v>106</v>
      </c>
      <c r="N67" s="204" t="s">
        <v>106</v>
      </c>
      <c r="O67" s="205" t="s">
        <v>239</v>
      </c>
      <c r="P67" s="204" t="s">
        <v>106</v>
      </c>
      <c r="Q67" s="204" t="s">
        <v>106</v>
      </c>
      <c r="R67" s="204" t="s">
        <v>106</v>
      </c>
      <c r="S67" s="206" t="s">
        <v>106</v>
      </c>
    </row>
    <row r="68" spans="1:19" s="59" customFormat="1" x14ac:dyDescent="0.2">
      <c r="A68" s="586">
        <v>37</v>
      </c>
      <c r="B68" s="602" t="s">
        <v>284</v>
      </c>
      <c r="C68" s="588" t="s">
        <v>136</v>
      </c>
      <c r="D68" s="588" t="s">
        <v>137</v>
      </c>
      <c r="E68" s="588" t="s">
        <v>66</v>
      </c>
      <c r="F68" s="820" t="s">
        <v>300</v>
      </c>
      <c r="G68" s="588" t="s">
        <v>68</v>
      </c>
      <c r="H68" s="588">
        <v>1</v>
      </c>
      <c r="I68" s="588">
        <v>2</v>
      </c>
      <c r="J68" s="317">
        <v>3</v>
      </c>
      <c r="K68" s="317">
        <v>0</v>
      </c>
      <c r="L68" s="317">
        <f>J68*8+K68*12</f>
        <v>24</v>
      </c>
      <c r="M68" s="594" t="s">
        <v>200</v>
      </c>
      <c r="N68" s="594" t="s">
        <v>198</v>
      </c>
      <c r="O68" s="394" t="s">
        <v>255</v>
      </c>
      <c r="P68" s="395" t="s">
        <v>256</v>
      </c>
      <c r="Q68" s="395" t="s">
        <v>539</v>
      </c>
      <c r="R68" s="399" t="s">
        <v>106</v>
      </c>
      <c r="S68" s="400" t="s">
        <v>106</v>
      </c>
    </row>
    <row r="69" spans="1:19" s="59" customFormat="1" x14ac:dyDescent="0.2">
      <c r="A69" s="666"/>
      <c r="B69" s="668"/>
      <c r="C69" s="668"/>
      <c r="D69" s="668"/>
      <c r="E69" s="668"/>
      <c r="F69" s="821"/>
      <c r="G69" s="668"/>
      <c r="H69" s="668"/>
      <c r="I69" s="668"/>
      <c r="J69" s="329">
        <v>3</v>
      </c>
      <c r="K69" s="329">
        <v>0</v>
      </c>
      <c r="L69" s="329">
        <f>J69*8+K69*12</f>
        <v>24</v>
      </c>
      <c r="M69" s="668"/>
      <c r="N69" s="668"/>
      <c r="O69" s="396" t="s">
        <v>257</v>
      </c>
      <c r="P69" s="397" t="s">
        <v>256</v>
      </c>
      <c r="Q69" s="397" t="s">
        <v>539</v>
      </c>
      <c r="R69" s="401" t="s">
        <v>106</v>
      </c>
      <c r="S69" s="402" t="s">
        <v>106</v>
      </c>
    </row>
    <row r="70" spans="1:19" s="59" customFormat="1" ht="28" x14ac:dyDescent="0.2">
      <c r="A70" s="60">
        <v>38</v>
      </c>
      <c r="B70" s="30" t="s">
        <v>284</v>
      </c>
      <c r="C70" s="30" t="s">
        <v>136</v>
      </c>
      <c r="D70" s="30" t="s">
        <v>137</v>
      </c>
      <c r="E70" s="30" t="s">
        <v>66</v>
      </c>
      <c r="F70" s="261" t="s">
        <v>303</v>
      </c>
      <c r="G70" s="30" t="s">
        <v>71</v>
      </c>
      <c r="H70" s="30">
        <v>1</v>
      </c>
      <c r="I70" s="30">
        <v>2</v>
      </c>
      <c r="J70" s="30">
        <v>6</v>
      </c>
      <c r="K70" s="30">
        <v>0</v>
      </c>
      <c r="L70" s="30">
        <f>IF(J70="-","-",J70*8+K70*12)</f>
        <v>48</v>
      </c>
      <c r="M70" s="30" t="s">
        <v>200</v>
      </c>
      <c r="N70" s="30" t="s">
        <v>198</v>
      </c>
      <c r="O70" s="61" t="s">
        <v>163</v>
      </c>
      <c r="P70" s="30" t="s">
        <v>105</v>
      </c>
      <c r="Q70" s="30" t="s">
        <v>272</v>
      </c>
      <c r="R70" s="30" t="s">
        <v>106</v>
      </c>
      <c r="S70" s="62" t="s">
        <v>106</v>
      </c>
    </row>
    <row r="71" spans="1:19" s="59" customFormat="1" ht="30" customHeight="1" x14ac:dyDescent="0.2">
      <c r="A71" s="343">
        <v>39</v>
      </c>
      <c r="B71" s="551" t="s">
        <v>647</v>
      </c>
      <c r="C71" s="344" t="s">
        <v>136</v>
      </c>
      <c r="D71" s="344" t="s">
        <v>137</v>
      </c>
      <c r="E71" s="344" t="s">
        <v>73</v>
      </c>
      <c r="F71" s="347" t="s">
        <v>310</v>
      </c>
      <c r="G71" s="344" t="s">
        <v>75</v>
      </c>
      <c r="H71" s="344">
        <v>1</v>
      </c>
      <c r="I71" s="344">
        <v>1</v>
      </c>
      <c r="J71" s="344">
        <v>5</v>
      </c>
      <c r="K71" s="344">
        <v>1</v>
      </c>
      <c r="L71" s="344">
        <f>J71*8+K71*12</f>
        <v>52</v>
      </c>
      <c r="M71" s="344" t="s">
        <v>200</v>
      </c>
      <c r="N71" s="344" t="s">
        <v>198</v>
      </c>
      <c r="O71" s="362" t="s">
        <v>186</v>
      </c>
      <c r="P71" s="344" t="s">
        <v>105</v>
      </c>
      <c r="Q71" s="344" t="s">
        <v>272</v>
      </c>
      <c r="R71" s="344" t="s">
        <v>106</v>
      </c>
      <c r="S71" s="363" t="s">
        <v>106</v>
      </c>
    </row>
    <row r="72" spans="1:19" s="59" customFormat="1" ht="30" customHeight="1" x14ac:dyDescent="0.2">
      <c r="A72" s="641">
        <v>40</v>
      </c>
      <c r="B72" s="596" t="s">
        <v>287</v>
      </c>
      <c r="C72" s="632" t="s">
        <v>136</v>
      </c>
      <c r="D72" s="632" t="s">
        <v>137</v>
      </c>
      <c r="E72" s="632" t="s">
        <v>73</v>
      </c>
      <c r="F72" s="841" t="s">
        <v>316</v>
      </c>
      <c r="G72" s="632" t="s">
        <v>80</v>
      </c>
      <c r="H72" s="632">
        <v>1</v>
      </c>
      <c r="I72" s="632">
        <v>1</v>
      </c>
      <c r="J72" s="51">
        <v>2</v>
      </c>
      <c r="K72" s="51">
        <v>1</v>
      </c>
      <c r="L72" s="51">
        <f>J72*8+K72*12</f>
        <v>28</v>
      </c>
      <c r="M72" s="596" t="s">
        <v>200</v>
      </c>
      <c r="N72" s="596" t="s">
        <v>198</v>
      </c>
      <c r="O72" s="262" t="s">
        <v>258</v>
      </c>
      <c r="P72" s="263" t="s">
        <v>256</v>
      </c>
      <c r="Q72" s="263" t="s">
        <v>539</v>
      </c>
      <c r="R72" s="51" t="s">
        <v>106</v>
      </c>
      <c r="S72" s="69" t="s">
        <v>106</v>
      </c>
    </row>
    <row r="73" spans="1:19" s="59" customFormat="1" ht="27.75" customHeight="1" x14ac:dyDescent="0.2">
      <c r="A73" s="642"/>
      <c r="B73" s="597"/>
      <c r="C73" s="633"/>
      <c r="D73" s="633"/>
      <c r="E73" s="633"/>
      <c r="F73" s="842"/>
      <c r="G73" s="633"/>
      <c r="H73" s="633"/>
      <c r="I73" s="633"/>
      <c r="J73" s="57">
        <v>2</v>
      </c>
      <c r="K73" s="57">
        <v>1</v>
      </c>
      <c r="L73" s="57">
        <f>J73*8+K73*12</f>
        <v>28</v>
      </c>
      <c r="M73" s="597"/>
      <c r="N73" s="597"/>
      <c r="O73" s="63" t="s">
        <v>259</v>
      </c>
      <c r="P73" s="64" t="s">
        <v>105</v>
      </c>
      <c r="Q73" s="64" t="s">
        <v>537</v>
      </c>
      <c r="R73" s="57" t="s">
        <v>106</v>
      </c>
      <c r="S73" s="58" t="s">
        <v>106</v>
      </c>
    </row>
    <row r="74" spans="1:19" s="59" customFormat="1" ht="27.75" customHeight="1" x14ac:dyDescent="0.2">
      <c r="A74" s="343">
        <v>41</v>
      </c>
      <c r="B74" s="344" t="s">
        <v>509</v>
      </c>
      <c r="C74" s="344" t="s">
        <v>136</v>
      </c>
      <c r="D74" s="344" t="s">
        <v>137</v>
      </c>
      <c r="E74" s="344" t="s">
        <v>73</v>
      </c>
      <c r="F74" s="347" t="s">
        <v>311</v>
      </c>
      <c r="G74" s="344" t="s">
        <v>75</v>
      </c>
      <c r="H74" s="344">
        <v>1</v>
      </c>
      <c r="I74" s="344">
        <v>1</v>
      </c>
      <c r="J74" s="344">
        <v>5</v>
      </c>
      <c r="K74" s="344">
        <v>1</v>
      </c>
      <c r="L74" s="344">
        <f>J74*8+K74*12</f>
        <v>52</v>
      </c>
      <c r="M74" s="344" t="s">
        <v>200</v>
      </c>
      <c r="N74" s="344" t="s">
        <v>198</v>
      </c>
      <c r="O74" s="362" t="s">
        <v>186</v>
      </c>
      <c r="P74" s="530" t="s">
        <v>105</v>
      </c>
      <c r="Q74" s="530" t="s">
        <v>272</v>
      </c>
      <c r="R74" s="530" t="s">
        <v>106</v>
      </c>
      <c r="S74" s="532" t="s">
        <v>106</v>
      </c>
    </row>
    <row r="75" spans="1:19" s="59" customFormat="1" ht="42" x14ac:dyDescent="0.2">
      <c r="A75" s="60">
        <v>42</v>
      </c>
      <c r="B75" s="30" t="s">
        <v>671</v>
      </c>
      <c r="C75" s="30" t="s">
        <v>136</v>
      </c>
      <c r="D75" s="30" t="s">
        <v>137</v>
      </c>
      <c r="E75" s="30" t="s">
        <v>61</v>
      </c>
      <c r="F75" s="261" t="s">
        <v>292</v>
      </c>
      <c r="G75" s="30" t="s">
        <v>63</v>
      </c>
      <c r="H75" s="30">
        <v>1</v>
      </c>
      <c r="I75" s="30">
        <v>2</v>
      </c>
      <c r="J75" s="30">
        <v>4</v>
      </c>
      <c r="K75" s="30">
        <v>2</v>
      </c>
      <c r="L75" s="30">
        <f>J75*8+K75*12</f>
        <v>56</v>
      </c>
      <c r="M75" s="30" t="s">
        <v>200</v>
      </c>
      <c r="N75" s="30" t="s">
        <v>198</v>
      </c>
      <c r="O75" s="61" t="s">
        <v>187</v>
      </c>
      <c r="P75" s="30" t="s">
        <v>105</v>
      </c>
      <c r="Q75" s="30" t="s">
        <v>272</v>
      </c>
      <c r="R75" s="30" t="s">
        <v>106</v>
      </c>
      <c r="S75" s="62" t="s">
        <v>106</v>
      </c>
    </row>
    <row r="76" spans="1:19" s="59" customFormat="1" ht="42" x14ac:dyDescent="0.2">
      <c r="A76" s="343">
        <v>43</v>
      </c>
      <c r="B76" s="344" t="s">
        <v>671</v>
      </c>
      <c r="C76" s="344" t="s">
        <v>136</v>
      </c>
      <c r="D76" s="344" t="s">
        <v>137</v>
      </c>
      <c r="E76" s="344" t="s">
        <v>61</v>
      </c>
      <c r="F76" s="347" t="s">
        <v>318</v>
      </c>
      <c r="G76" s="398" t="s">
        <v>533</v>
      </c>
      <c r="H76" s="344">
        <v>1</v>
      </c>
      <c r="I76" s="344">
        <v>2</v>
      </c>
      <c r="J76" s="344">
        <v>2</v>
      </c>
      <c r="K76" s="344">
        <v>4</v>
      </c>
      <c r="L76" s="344">
        <f>IF(J76="-","-",J76*8+K76*12)</f>
        <v>64</v>
      </c>
      <c r="M76" s="344" t="s">
        <v>201</v>
      </c>
      <c r="N76" s="344" t="s">
        <v>198</v>
      </c>
      <c r="O76" s="362" t="s">
        <v>135</v>
      </c>
      <c r="P76" s="530" t="s">
        <v>105</v>
      </c>
      <c r="Q76" s="530" t="s">
        <v>272</v>
      </c>
      <c r="R76" s="530" t="s">
        <v>106</v>
      </c>
      <c r="S76" s="393" t="s">
        <v>106</v>
      </c>
    </row>
    <row r="77" spans="1:19" s="59" customFormat="1" x14ac:dyDescent="0.2">
      <c r="A77" s="75">
        <v>44</v>
      </c>
      <c r="B77" s="247" t="s">
        <v>267</v>
      </c>
      <c r="C77" s="76"/>
      <c r="D77" s="76"/>
      <c r="E77" s="76" t="s">
        <v>19</v>
      </c>
      <c r="F77" s="77" t="s">
        <v>53</v>
      </c>
      <c r="G77" s="77"/>
      <c r="H77" s="76">
        <v>3</v>
      </c>
      <c r="I77" s="76">
        <v>2</v>
      </c>
      <c r="J77" s="76">
        <v>12</v>
      </c>
      <c r="K77" s="76">
        <v>0</v>
      </c>
      <c r="L77" s="76">
        <f>J77*8+K77*12</f>
        <v>96</v>
      </c>
      <c r="M77" s="76" t="s">
        <v>106</v>
      </c>
      <c r="N77" s="76" t="s">
        <v>106</v>
      </c>
      <c r="O77" s="76" t="s">
        <v>106</v>
      </c>
      <c r="P77" s="78" t="s">
        <v>106</v>
      </c>
      <c r="Q77" s="78"/>
      <c r="R77" s="78" t="s">
        <v>106</v>
      </c>
      <c r="S77" s="79" t="s">
        <v>106</v>
      </c>
    </row>
    <row r="78" spans="1:19" ht="25.5" customHeight="1" x14ac:dyDescent="0.2">
      <c r="A78" s="343">
        <v>45</v>
      </c>
      <c r="B78" s="359" t="s">
        <v>267</v>
      </c>
      <c r="C78" s="344" t="s">
        <v>337</v>
      </c>
      <c r="D78" s="344"/>
      <c r="E78" s="344" t="s">
        <v>19</v>
      </c>
      <c r="F78" s="345" t="s">
        <v>336</v>
      </c>
      <c r="G78" s="344" t="s">
        <v>261</v>
      </c>
      <c r="H78" s="344">
        <v>3</v>
      </c>
      <c r="I78" s="344">
        <v>2</v>
      </c>
      <c r="J78" s="344">
        <v>0</v>
      </c>
      <c r="K78" s="344">
        <v>6</v>
      </c>
      <c r="L78" s="344">
        <f>J78*8+K78*25</f>
        <v>150</v>
      </c>
      <c r="M78" s="344" t="s">
        <v>106</v>
      </c>
      <c r="N78" s="344" t="s">
        <v>106</v>
      </c>
      <c r="O78" s="344" t="s">
        <v>106</v>
      </c>
      <c r="P78" s="351" t="s">
        <v>106</v>
      </c>
      <c r="Q78" s="351"/>
      <c r="R78" s="351" t="s">
        <v>106</v>
      </c>
      <c r="S78" s="349" t="s">
        <v>106</v>
      </c>
    </row>
    <row r="79" spans="1:19" ht="28" x14ac:dyDescent="0.2">
      <c r="A79" s="75">
        <v>46</v>
      </c>
      <c r="B79" s="247" t="s">
        <v>267</v>
      </c>
      <c r="C79" s="76" t="s">
        <v>107</v>
      </c>
      <c r="D79" s="76"/>
      <c r="E79" s="76" t="s">
        <v>19</v>
      </c>
      <c r="F79" s="244" t="s">
        <v>338</v>
      </c>
      <c r="G79" s="76" t="s">
        <v>261</v>
      </c>
      <c r="H79" s="76">
        <v>3</v>
      </c>
      <c r="I79" s="76">
        <v>2</v>
      </c>
      <c r="J79" s="76">
        <v>0</v>
      </c>
      <c r="K79" s="76">
        <v>6</v>
      </c>
      <c r="L79" s="76">
        <f>J79*8+K79*25</f>
        <v>150</v>
      </c>
      <c r="M79" s="76" t="s">
        <v>201</v>
      </c>
      <c r="N79" s="76" t="s">
        <v>199</v>
      </c>
      <c r="O79" s="76" t="s">
        <v>106</v>
      </c>
      <c r="P79" s="78" t="s">
        <v>106</v>
      </c>
      <c r="Q79" s="78"/>
      <c r="R79" s="78" t="s">
        <v>106</v>
      </c>
      <c r="S79" s="79" t="s">
        <v>106</v>
      </c>
    </row>
    <row r="80" spans="1:19" x14ac:dyDescent="0.2">
      <c r="A80" s="343">
        <v>47</v>
      </c>
      <c r="B80" s="344" t="s">
        <v>267</v>
      </c>
      <c r="C80" s="344"/>
      <c r="D80" s="344"/>
      <c r="E80" s="344" t="s">
        <v>19</v>
      </c>
      <c r="F80" s="350" t="s">
        <v>54</v>
      </c>
      <c r="G80" s="344" t="s">
        <v>262</v>
      </c>
      <c r="H80" s="344">
        <v>3</v>
      </c>
      <c r="I80" s="344">
        <v>2</v>
      </c>
      <c r="J80" s="344">
        <v>0</v>
      </c>
      <c r="K80" s="344">
        <v>36</v>
      </c>
      <c r="L80" s="344">
        <f>J80*8+K80*25</f>
        <v>900</v>
      </c>
      <c r="M80" s="344" t="s">
        <v>106</v>
      </c>
      <c r="N80" s="344" t="s">
        <v>106</v>
      </c>
      <c r="O80" s="344" t="s">
        <v>106</v>
      </c>
      <c r="P80" s="351" t="s">
        <v>106</v>
      </c>
      <c r="Q80" s="351"/>
      <c r="R80" s="351" t="s">
        <v>106</v>
      </c>
      <c r="S80" s="349" t="s">
        <v>106</v>
      </c>
    </row>
    <row r="81" spans="1:19" ht="25.5" customHeight="1" x14ac:dyDescent="0.2">
      <c r="A81" s="835" t="s">
        <v>265</v>
      </c>
      <c r="B81" s="836"/>
      <c r="C81" s="836"/>
      <c r="D81" s="836"/>
      <c r="E81" s="836"/>
      <c r="F81" s="836"/>
      <c r="G81" s="836"/>
      <c r="H81" s="836"/>
      <c r="I81" s="837"/>
      <c r="J81" s="826">
        <f>SUM(J3:J80)</f>
        <v>231</v>
      </c>
      <c r="K81" s="826">
        <f>SUM(K3:K80)</f>
        <v>93</v>
      </c>
      <c r="L81" s="826">
        <f>SUM(L3:L80)</f>
        <v>3588</v>
      </c>
      <c r="M81" s="207"/>
      <c r="N81" s="207"/>
      <c r="O81" s="828" t="s">
        <v>202</v>
      </c>
      <c r="P81" s="829"/>
      <c r="Q81" s="829"/>
      <c r="R81" s="830"/>
      <c r="S81" s="827">
        <f>SUM(S3:S80)</f>
        <v>10</v>
      </c>
    </row>
    <row r="82" spans="1:19" ht="12.75" customHeight="1" x14ac:dyDescent="0.2">
      <c r="A82" s="838"/>
      <c r="B82" s="839"/>
      <c r="C82" s="839"/>
      <c r="D82" s="839"/>
      <c r="E82" s="839"/>
      <c r="F82" s="839"/>
      <c r="G82" s="839"/>
      <c r="H82" s="839"/>
      <c r="I82" s="840"/>
      <c r="J82" s="826"/>
      <c r="K82" s="826"/>
      <c r="L82" s="826"/>
      <c r="M82" s="207"/>
      <c r="N82" s="207"/>
      <c r="O82" s="831"/>
      <c r="P82" s="832"/>
      <c r="Q82" s="832"/>
      <c r="R82" s="833"/>
      <c r="S82" s="827"/>
    </row>
    <row r="83" spans="1:19" x14ac:dyDescent="0.2">
      <c r="A83" s="843" t="s">
        <v>266</v>
      </c>
      <c r="B83" s="844"/>
      <c r="C83" s="844"/>
      <c r="D83" s="844"/>
      <c r="E83" s="844"/>
      <c r="F83" s="844"/>
      <c r="G83" s="844"/>
      <c r="H83" s="844"/>
      <c r="I83" s="845"/>
      <c r="J83" s="834">
        <f>17*6</f>
        <v>102</v>
      </c>
      <c r="K83" s="834">
        <v>0</v>
      </c>
      <c r="L83" s="834">
        <f>J83*8</f>
        <v>816</v>
      </c>
      <c r="M83" s="208"/>
      <c r="N83" s="208"/>
      <c r="O83" s="823" t="s">
        <v>263</v>
      </c>
      <c r="P83" s="823">
        <f>J81+K81+J83+K83</f>
        <v>426</v>
      </c>
      <c r="Q83" s="242"/>
      <c r="R83" s="824"/>
      <c r="S83" s="825"/>
    </row>
    <row r="84" spans="1:19" ht="12.75" customHeight="1" x14ac:dyDescent="0.2">
      <c r="A84" s="846"/>
      <c r="B84" s="847"/>
      <c r="C84" s="847"/>
      <c r="D84" s="847"/>
      <c r="E84" s="847"/>
      <c r="F84" s="847"/>
      <c r="G84" s="847"/>
      <c r="H84" s="847"/>
      <c r="I84" s="848"/>
      <c r="J84" s="834"/>
      <c r="K84" s="834"/>
      <c r="L84" s="834"/>
      <c r="M84" s="208"/>
      <c r="N84" s="208"/>
      <c r="O84" s="823"/>
      <c r="P84" s="823"/>
      <c r="Q84" s="242"/>
      <c r="R84" s="824"/>
      <c r="S84" s="825"/>
    </row>
  </sheetData>
  <mergeCells count="251">
    <mergeCell ref="O6:O7"/>
    <mergeCell ref="J6:J7"/>
    <mergeCell ref="K6:K7"/>
    <mergeCell ref="L6:L7"/>
    <mergeCell ref="P6:P7"/>
    <mergeCell ref="Q6:Q7"/>
    <mergeCell ref="R6:R7"/>
    <mergeCell ref="S6:S7"/>
    <mergeCell ref="A6:A7"/>
    <mergeCell ref="B6:B7"/>
    <mergeCell ref="C6:C7"/>
    <mergeCell ref="D6:D7"/>
    <mergeCell ref="E6:E7"/>
    <mergeCell ref="F6:F7"/>
    <mergeCell ref="G6:G7"/>
    <mergeCell ref="H6:H7"/>
    <mergeCell ref="I6:I7"/>
    <mergeCell ref="M50:M51"/>
    <mergeCell ref="N50:N51"/>
    <mergeCell ref="C50:C51"/>
    <mergeCell ref="D50:D51"/>
    <mergeCell ref="E50:E51"/>
    <mergeCell ref="F50:F51"/>
    <mergeCell ref="G50:G51"/>
    <mergeCell ref="H50:H51"/>
    <mergeCell ref="R2:S2"/>
    <mergeCell ref="M25:M26"/>
    <mergeCell ref="O31:O32"/>
    <mergeCell ref="Q11:Q12"/>
    <mergeCell ref="Q27:Q28"/>
    <mergeCell ref="R31:R32"/>
    <mergeCell ref="S31:S32"/>
    <mergeCell ref="R27:R28"/>
    <mergeCell ref="N19:N21"/>
    <mergeCell ref="O27:O28"/>
    <mergeCell ref="I22:I24"/>
    <mergeCell ref="E11:E12"/>
    <mergeCell ref="L27:L28"/>
    <mergeCell ref="M37:M38"/>
    <mergeCell ref="F17:F18"/>
    <mergeCell ref="C27:C28"/>
    <mergeCell ref="A1:S1"/>
    <mergeCell ref="M31:M32"/>
    <mergeCell ref="M27:M28"/>
    <mergeCell ref="M11:M12"/>
    <mergeCell ref="M13:M14"/>
    <mergeCell ref="M19:M21"/>
    <mergeCell ref="M22:M24"/>
    <mergeCell ref="H31:H32"/>
    <mergeCell ref="P31:P32"/>
    <mergeCell ref="I31:I32"/>
    <mergeCell ref="J31:J32"/>
    <mergeCell ref="K31:K32"/>
    <mergeCell ref="L31:L32"/>
    <mergeCell ref="Q31:Q32"/>
    <mergeCell ref="J27:J28"/>
    <mergeCell ref="K27:K28"/>
    <mergeCell ref="P27:P28"/>
    <mergeCell ref="S27:S28"/>
    <mergeCell ref="A31:A32"/>
    <mergeCell ref="C31:C32"/>
    <mergeCell ref="D31:D32"/>
    <mergeCell ref="E31:E32"/>
    <mergeCell ref="F31:F32"/>
    <mergeCell ref="A27:A28"/>
    <mergeCell ref="A81:I82"/>
    <mergeCell ref="F72:F73"/>
    <mergeCell ref="G72:G73"/>
    <mergeCell ref="H72:H73"/>
    <mergeCell ref="I72:I73"/>
    <mergeCell ref="A72:A73"/>
    <mergeCell ref="C72:C73"/>
    <mergeCell ref="K83:K84"/>
    <mergeCell ref="L83:L84"/>
    <mergeCell ref="D72:D73"/>
    <mergeCell ref="E72:E73"/>
    <mergeCell ref="A83:I84"/>
    <mergeCell ref="B72:B73"/>
    <mergeCell ref="O83:O84"/>
    <mergeCell ref="P83:P84"/>
    <mergeCell ref="R83:R84"/>
    <mergeCell ref="M62:M63"/>
    <mergeCell ref="M72:M73"/>
    <mergeCell ref="M64:M65"/>
    <mergeCell ref="M68:M69"/>
    <mergeCell ref="S83:S84"/>
    <mergeCell ref="J81:J82"/>
    <mergeCell ref="K81:K82"/>
    <mergeCell ref="L81:L82"/>
    <mergeCell ref="S81:S82"/>
    <mergeCell ref="O81:R82"/>
    <mergeCell ref="J83:J84"/>
    <mergeCell ref="N72:N73"/>
    <mergeCell ref="N62:N63"/>
    <mergeCell ref="N64:N65"/>
    <mergeCell ref="N68:N69"/>
    <mergeCell ref="I68:I69"/>
    <mergeCell ref="F68:F69"/>
    <mergeCell ref="G68:G69"/>
    <mergeCell ref="A68:A69"/>
    <mergeCell ref="C68:C69"/>
    <mergeCell ref="D68:D69"/>
    <mergeCell ref="E68:E69"/>
    <mergeCell ref="B68:B69"/>
    <mergeCell ref="D64:D65"/>
    <mergeCell ref="E64:E65"/>
    <mergeCell ref="F64:F65"/>
    <mergeCell ref="G64:G65"/>
    <mergeCell ref="H68:H69"/>
    <mergeCell ref="H64:H65"/>
    <mergeCell ref="I64:I65"/>
    <mergeCell ref="A62:A63"/>
    <mergeCell ref="C62:C63"/>
    <mergeCell ref="D62:D63"/>
    <mergeCell ref="E62:E63"/>
    <mergeCell ref="F62:F63"/>
    <mergeCell ref="G62:G63"/>
    <mergeCell ref="H62:H63"/>
    <mergeCell ref="I62:I63"/>
    <mergeCell ref="C64:C65"/>
    <mergeCell ref="A64:A65"/>
    <mergeCell ref="O60:O61"/>
    <mergeCell ref="P60:P61"/>
    <mergeCell ref="M60:M61"/>
    <mergeCell ref="O57:O58"/>
    <mergeCell ref="R60:R61"/>
    <mergeCell ref="N57:N58"/>
    <mergeCell ref="Q57:Q58"/>
    <mergeCell ref="P57:P58"/>
    <mergeCell ref="R57:R58"/>
    <mergeCell ref="N60:N61"/>
    <mergeCell ref="M57:M58"/>
    <mergeCell ref="I50:I51"/>
    <mergeCell ref="A57:A58"/>
    <mergeCell ref="A50:A51"/>
    <mergeCell ref="B50:B51"/>
    <mergeCell ref="S60:S61"/>
    <mergeCell ref="Q60:Q61"/>
    <mergeCell ref="S57:S58"/>
    <mergeCell ref="A60:A61"/>
    <mergeCell ref="C60:C61"/>
    <mergeCell ref="D60:D61"/>
    <mergeCell ref="E60:E61"/>
    <mergeCell ref="F60:F61"/>
    <mergeCell ref="G60:G61"/>
    <mergeCell ref="H60:H61"/>
    <mergeCell ref="L57:L58"/>
    <mergeCell ref="F57:F58"/>
    <mergeCell ref="I60:I61"/>
    <mergeCell ref="J60:J61"/>
    <mergeCell ref="K60:K61"/>
    <mergeCell ref="L60:L61"/>
    <mergeCell ref="J57:J58"/>
    <mergeCell ref="I57:I58"/>
    <mergeCell ref="K57:K58"/>
    <mergeCell ref="C57:C58"/>
    <mergeCell ref="A25:A26"/>
    <mergeCell ref="C25:C26"/>
    <mergeCell ref="D25:D26"/>
    <mergeCell ref="E25:E26"/>
    <mergeCell ref="F25:F26"/>
    <mergeCell ref="G25:G26"/>
    <mergeCell ref="I25:I26"/>
    <mergeCell ref="A37:A38"/>
    <mergeCell ref="C37:C38"/>
    <mergeCell ref="D37:D38"/>
    <mergeCell ref="E37:E38"/>
    <mergeCell ref="B37:B38"/>
    <mergeCell ref="F37:F38"/>
    <mergeCell ref="G37:G38"/>
    <mergeCell ref="A22:A24"/>
    <mergeCell ref="C22:C24"/>
    <mergeCell ref="D22:D24"/>
    <mergeCell ref="E22:E24"/>
    <mergeCell ref="P11:P12"/>
    <mergeCell ref="R11:R12"/>
    <mergeCell ref="S11:S12"/>
    <mergeCell ref="A13:A14"/>
    <mergeCell ref="C13:C14"/>
    <mergeCell ref="D13:D14"/>
    <mergeCell ref="E13:E14"/>
    <mergeCell ref="F13:F14"/>
    <mergeCell ref="G13:G14"/>
    <mergeCell ref="H13:H14"/>
    <mergeCell ref="O11:O12"/>
    <mergeCell ref="F11:F12"/>
    <mergeCell ref="G11:G12"/>
    <mergeCell ref="H11:H12"/>
    <mergeCell ref="I11:I12"/>
    <mergeCell ref="N11:N12"/>
    <mergeCell ref="N13:N14"/>
    <mergeCell ref="A11:A12"/>
    <mergeCell ref="C11:C12"/>
    <mergeCell ref="D11:D12"/>
    <mergeCell ref="N17:N18"/>
    <mergeCell ref="H37:H38"/>
    <mergeCell ref="I37:I38"/>
    <mergeCell ref="M6:M7"/>
    <mergeCell ref="N6:N7"/>
    <mergeCell ref="N37:N38"/>
    <mergeCell ref="N22:N24"/>
    <mergeCell ref="N25:N26"/>
    <mergeCell ref="N27:N28"/>
    <mergeCell ref="N31:N32"/>
    <mergeCell ref="I17:I18"/>
    <mergeCell ref="J11:J12"/>
    <mergeCell ref="K11:K12"/>
    <mergeCell ref="H27:H28"/>
    <mergeCell ref="I27:I28"/>
    <mergeCell ref="C17:C18"/>
    <mergeCell ref="C19:C21"/>
    <mergeCell ref="L11:L12"/>
    <mergeCell ref="M17:M18"/>
    <mergeCell ref="I13:I14"/>
    <mergeCell ref="B13:B14"/>
    <mergeCell ref="B11:B12"/>
    <mergeCell ref="A17:A18"/>
    <mergeCell ref="G17:G18"/>
    <mergeCell ref="H17:H18"/>
    <mergeCell ref="B17:B18"/>
    <mergeCell ref="B19:B21"/>
    <mergeCell ref="A19:A21"/>
    <mergeCell ref="D19:D21"/>
    <mergeCell ref="E19:E21"/>
    <mergeCell ref="F19:F21"/>
    <mergeCell ref="E17:E18"/>
    <mergeCell ref="D17:D18"/>
    <mergeCell ref="H19:H21"/>
    <mergeCell ref="I19:I21"/>
    <mergeCell ref="G19:G21"/>
    <mergeCell ref="B22:B24"/>
    <mergeCell ref="B25:B26"/>
    <mergeCell ref="B27:B28"/>
    <mergeCell ref="H25:H26"/>
    <mergeCell ref="G31:G32"/>
    <mergeCell ref="B31:B32"/>
    <mergeCell ref="B60:B61"/>
    <mergeCell ref="B62:B63"/>
    <mergeCell ref="B64:B65"/>
    <mergeCell ref="G57:G58"/>
    <mergeCell ref="F22:F24"/>
    <mergeCell ref="G22:G24"/>
    <mergeCell ref="H22:H24"/>
    <mergeCell ref="D27:D28"/>
    <mergeCell ref="E27:E28"/>
    <mergeCell ref="F27:F28"/>
    <mergeCell ref="G27:G28"/>
    <mergeCell ref="D57:D58"/>
    <mergeCell ref="E57:E58"/>
    <mergeCell ref="B57:B58"/>
    <mergeCell ref="H57:H58"/>
  </mergeCells>
  <phoneticPr fontId="6" type="noConversion"/>
  <printOptions horizontalCentered="1"/>
  <pageMargins left="0.14000000000000001" right="0.10999999999999999" top="0.31" bottom="0.14000000000000001" header="0.27" footer="0.12000000000000001"/>
  <pageSetup paperSize="8" scale="93" fitToHeight="3"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opLeftCell="A53" zoomScale="150" zoomScaleNormal="150" zoomScalePageLayoutView="150" workbookViewId="0">
      <selection activeCell="Q31" sqref="Q31"/>
    </sheetView>
  </sheetViews>
  <sheetFormatPr baseColWidth="10" defaultColWidth="9.1640625" defaultRowHeight="14" x14ac:dyDescent="0.2"/>
  <cols>
    <col min="1" max="1" width="2.5" style="311" customWidth="1"/>
    <col min="2" max="2" width="7.83203125" style="311" customWidth="1"/>
    <col min="3" max="5" width="2.1640625" style="311" customWidth="1"/>
    <col min="6" max="6" width="40.5" style="279" customWidth="1"/>
    <col min="7" max="7" width="2.5" style="311" bestFit="1" customWidth="1"/>
    <col min="8" max="8" width="8.6640625" style="311" customWidth="1"/>
    <col min="9" max="9" width="4.6640625" style="311" bestFit="1" customWidth="1"/>
    <col min="10" max="10" width="2" style="311" bestFit="1" customWidth="1"/>
    <col min="11" max="11" width="2.1640625" style="311" bestFit="1" customWidth="1"/>
    <col min="12" max="12" width="9.1640625" style="312" bestFit="1" customWidth="1"/>
    <col min="13" max="13" width="12.5" style="279" customWidth="1"/>
    <col min="14" max="14" width="8.1640625" style="279" customWidth="1"/>
    <col min="15" max="15" width="5.5" style="279" customWidth="1"/>
    <col min="16" max="16" width="7.5" style="311" customWidth="1"/>
    <col min="17" max="16384" width="9.1640625" style="279"/>
  </cols>
  <sheetData>
    <row r="1" spans="1:16" ht="78" customHeight="1" x14ac:dyDescent="0.2">
      <c r="A1" s="867" t="s">
        <v>558</v>
      </c>
      <c r="B1" s="867"/>
      <c r="C1" s="867"/>
      <c r="D1" s="867"/>
      <c r="E1" s="867"/>
      <c r="F1" s="867"/>
      <c r="G1" s="867"/>
      <c r="H1" s="867"/>
      <c r="I1" s="867"/>
      <c r="J1" s="867"/>
      <c r="K1" s="867"/>
      <c r="L1" s="867"/>
      <c r="M1" s="867"/>
      <c r="N1" s="867"/>
      <c r="O1" s="867"/>
      <c r="P1" s="867"/>
    </row>
    <row r="2" spans="1:16" ht="30" customHeight="1" x14ac:dyDescent="0.2">
      <c r="A2" s="273"/>
      <c r="B2" s="274" t="s">
        <v>339</v>
      </c>
      <c r="C2" s="274"/>
      <c r="D2" s="274"/>
      <c r="E2" s="274"/>
      <c r="F2" s="275" t="s">
        <v>340</v>
      </c>
      <c r="G2" s="273"/>
      <c r="H2" s="273"/>
      <c r="I2" s="276"/>
      <c r="J2" s="273"/>
      <c r="K2" s="273"/>
      <c r="L2" s="277"/>
      <c r="M2" s="278"/>
      <c r="N2" s="278"/>
      <c r="O2" s="278"/>
      <c r="P2" s="273"/>
    </row>
    <row r="3" spans="1:16" ht="30" customHeight="1" x14ac:dyDescent="0.2">
      <c r="A3" s="245"/>
      <c r="B3" s="245" t="s">
        <v>341</v>
      </c>
      <c r="C3" s="245"/>
      <c r="D3" s="245"/>
      <c r="E3" s="245"/>
      <c r="F3" s="233" t="s">
        <v>342</v>
      </c>
      <c r="G3" s="245"/>
      <c r="H3" s="245" t="s">
        <v>299</v>
      </c>
      <c r="I3" s="280" t="s">
        <v>343</v>
      </c>
      <c r="J3" s="245">
        <v>2</v>
      </c>
      <c r="K3" s="245" t="s">
        <v>271</v>
      </c>
      <c r="L3" s="280" t="s">
        <v>344</v>
      </c>
      <c r="M3" s="862" t="s">
        <v>345</v>
      </c>
      <c r="N3" s="863"/>
      <c r="O3" s="233" t="s">
        <v>105</v>
      </c>
      <c r="P3" s="233" t="s">
        <v>272</v>
      </c>
    </row>
    <row r="4" spans="1:16" ht="30" customHeight="1" x14ac:dyDescent="0.2">
      <c r="A4" s="245"/>
      <c r="B4" s="245" t="s">
        <v>346</v>
      </c>
      <c r="C4" s="245"/>
      <c r="D4" s="245"/>
      <c r="E4" s="245"/>
      <c r="F4" s="233" t="s">
        <v>347</v>
      </c>
      <c r="G4" s="245"/>
      <c r="H4" s="245" t="s">
        <v>299</v>
      </c>
      <c r="I4" s="280" t="s">
        <v>348</v>
      </c>
      <c r="J4" s="245">
        <v>3</v>
      </c>
      <c r="K4" s="245" t="s">
        <v>268</v>
      </c>
      <c r="L4" s="280" t="s">
        <v>291</v>
      </c>
      <c r="M4" s="862" t="s">
        <v>349</v>
      </c>
      <c r="N4" s="863"/>
      <c r="O4" s="233" t="s">
        <v>105</v>
      </c>
      <c r="P4" s="233" t="s">
        <v>537</v>
      </c>
    </row>
    <row r="5" spans="1:16" ht="30" customHeight="1" x14ac:dyDescent="0.2">
      <c r="A5" s="245"/>
      <c r="B5" s="245" t="s">
        <v>350</v>
      </c>
      <c r="C5" s="245"/>
      <c r="D5" s="245"/>
      <c r="E5" s="245"/>
      <c r="F5" s="233" t="s">
        <v>351</v>
      </c>
      <c r="G5" s="245"/>
      <c r="H5" s="245" t="s">
        <v>282</v>
      </c>
      <c r="I5" s="280" t="s">
        <v>548</v>
      </c>
      <c r="J5" s="245">
        <v>2</v>
      </c>
      <c r="K5" s="245" t="s">
        <v>268</v>
      </c>
      <c r="L5" s="280" t="s">
        <v>322</v>
      </c>
      <c r="M5" s="862" t="s">
        <v>559</v>
      </c>
      <c r="N5" s="863"/>
      <c r="O5" s="233" t="s">
        <v>103</v>
      </c>
      <c r="P5" s="233" t="s">
        <v>545</v>
      </c>
    </row>
    <row r="6" spans="1:16" ht="30" customHeight="1" x14ac:dyDescent="0.2">
      <c r="A6" s="245"/>
      <c r="B6" s="245" t="s">
        <v>352</v>
      </c>
      <c r="C6" s="245"/>
      <c r="D6" s="245"/>
      <c r="E6" s="245"/>
      <c r="F6" s="233" t="s">
        <v>353</v>
      </c>
      <c r="G6" s="245"/>
      <c r="H6" s="245" t="s">
        <v>273</v>
      </c>
      <c r="I6" s="280" t="s">
        <v>26</v>
      </c>
      <c r="J6" s="245">
        <v>3</v>
      </c>
      <c r="K6" s="245" t="s">
        <v>271</v>
      </c>
      <c r="L6" s="280" t="s">
        <v>320</v>
      </c>
      <c r="M6" s="862" t="s">
        <v>534</v>
      </c>
      <c r="N6" s="863"/>
      <c r="O6" s="233" t="s">
        <v>354</v>
      </c>
      <c r="P6" s="233" t="s">
        <v>545</v>
      </c>
    </row>
    <row r="8" spans="1:16" ht="30" customHeight="1" x14ac:dyDescent="0.2">
      <c r="A8" s="273"/>
      <c r="B8" s="274" t="s">
        <v>355</v>
      </c>
      <c r="C8" s="274"/>
      <c r="D8" s="274"/>
      <c r="E8" s="274"/>
      <c r="F8" s="275" t="s">
        <v>356</v>
      </c>
      <c r="G8" s="273"/>
      <c r="H8" s="273"/>
      <c r="I8" s="276"/>
      <c r="J8" s="273"/>
      <c r="K8" s="273"/>
      <c r="L8" s="277"/>
      <c r="M8" s="278"/>
      <c r="N8" s="278"/>
      <c r="O8" s="278"/>
      <c r="P8" s="273"/>
    </row>
    <row r="9" spans="1:16" ht="30" customHeight="1" x14ac:dyDescent="0.2">
      <c r="A9" s="245"/>
      <c r="B9" s="245" t="s">
        <v>357</v>
      </c>
      <c r="C9" s="245"/>
      <c r="D9" s="245"/>
      <c r="E9" s="245"/>
      <c r="F9" s="233" t="s">
        <v>358</v>
      </c>
      <c r="G9" s="245"/>
      <c r="H9" s="245" t="s">
        <v>359</v>
      </c>
      <c r="I9" s="280"/>
      <c r="J9" s="245"/>
      <c r="K9" s="245"/>
      <c r="L9" s="280"/>
      <c r="M9" s="862"/>
      <c r="N9" s="863"/>
      <c r="O9" s="233"/>
      <c r="P9" s="233"/>
    </row>
    <row r="10" spans="1:16" ht="42" x14ac:dyDescent="0.2">
      <c r="A10" s="245"/>
      <c r="B10" s="245" t="s">
        <v>360</v>
      </c>
      <c r="C10" s="245"/>
      <c r="D10" s="245"/>
      <c r="E10" s="245"/>
      <c r="F10" s="233" t="s">
        <v>361</v>
      </c>
      <c r="G10" s="245"/>
      <c r="H10" s="245" t="s">
        <v>273</v>
      </c>
      <c r="I10" s="280">
        <v>6</v>
      </c>
      <c r="J10" s="245">
        <v>1</v>
      </c>
      <c r="K10" s="245" t="s">
        <v>268</v>
      </c>
      <c r="L10" s="280" t="s">
        <v>298</v>
      </c>
      <c r="M10" s="862" t="s">
        <v>447</v>
      </c>
      <c r="N10" s="863"/>
      <c r="O10" s="233" t="s">
        <v>98</v>
      </c>
      <c r="P10" s="233" t="s">
        <v>537</v>
      </c>
    </row>
    <row r="11" spans="1:16" ht="30" customHeight="1" x14ac:dyDescent="0.2">
      <c r="A11" s="245"/>
      <c r="B11" s="245" t="s">
        <v>363</v>
      </c>
      <c r="C11" s="245"/>
      <c r="D11" s="245"/>
      <c r="E11" s="245"/>
      <c r="F11" s="233" t="s">
        <v>364</v>
      </c>
      <c r="G11" s="245"/>
      <c r="H11" s="245" t="s">
        <v>299</v>
      </c>
      <c r="I11" s="280" t="s">
        <v>313</v>
      </c>
      <c r="J11" s="245">
        <v>1</v>
      </c>
      <c r="K11" s="245" t="s">
        <v>268</v>
      </c>
      <c r="L11" s="280" t="s">
        <v>289</v>
      </c>
      <c r="M11" s="862" t="s">
        <v>345</v>
      </c>
      <c r="N11" s="863"/>
      <c r="O11" s="233" t="s">
        <v>105</v>
      </c>
      <c r="P11" s="233" t="s">
        <v>272</v>
      </c>
    </row>
    <row r="12" spans="1:16" ht="30" customHeight="1" x14ac:dyDescent="0.2">
      <c r="A12" s="245"/>
      <c r="B12" s="245" t="s">
        <v>363</v>
      </c>
      <c r="C12" s="245"/>
      <c r="D12" s="245"/>
      <c r="E12" s="245"/>
      <c r="F12" s="233" t="s">
        <v>544</v>
      </c>
      <c r="G12" s="245"/>
      <c r="H12" s="245" t="s">
        <v>280</v>
      </c>
      <c r="I12" s="280">
        <v>6</v>
      </c>
      <c r="J12" s="245">
        <v>2</v>
      </c>
      <c r="K12" s="245" t="s">
        <v>271</v>
      </c>
      <c r="L12" s="280" t="s">
        <v>298</v>
      </c>
      <c r="M12" s="868" t="s">
        <v>99</v>
      </c>
      <c r="N12" s="869"/>
      <c r="O12" s="417"/>
      <c r="P12" s="417" t="s">
        <v>541</v>
      </c>
    </row>
    <row r="14" spans="1:16" ht="30" customHeight="1" x14ac:dyDescent="0.2">
      <c r="A14" s="281"/>
      <c r="B14" s="282" t="s">
        <v>365</v>
      </c>
      <c r="C14" s="282"/>
      <c r="D14" s="282"/>
      <c r="E14" s="282"/>
      <c r="F14" s="283" t="s">
        <v>366</v>
      </c>
      <c r="G14" s="281"/>
      <c r="H14" s="281"/>
      <c r="I14" s="284"/>
      <c r="J14" s="281"/>
      <c r="K14" s="281"/>
      <c r="L14" s="285"/>
      <c r="M14" s="286"/>
      <c r="N14" s="286"/>
      <c r="O14" s="286"/>
      <c r="P14" s="281"/>
    </row>
    <row r="15" spans="1:16" ht="30" customHeight="1" x14ac:dyDescent="0.2">
      <c r="A15" s="245"/>
      <c r="B15" s="245" t="s">
        <v>367</v>
      </c>
      <c r="C15" s="245"/>
      <c r="D15" s="245"/>
      <c r="E15" s="245"/>
      <c r="F15" s="233" t="s">
        <v>368</v>
      </c>
      <c r="G15" s="245"/>
      <c r="H15" s="245" t="s">
        <v>276</v>
      </c>
      <c r="I15" s="280">
        <v>9</v>
      </c>
      <c r="J15" s="245">
        <v>1</v>
      </c>
      <c r="K15" s="245" t="s">
        <v>271</v>
      </c>
      <c r="L15" s="280" t="s">
        <v>369</v>
      </c>
      <c r="M15" s="862" t="s">
        <v>370</v>
      </c>
      <c r="N15" s="863"/>
      <c r="O15" s="233" t="s">
        <v>98</v>
      </c>
      <c r="P15" s="233" t="s">
        <v>272</v>
      </c>
    </row>
    <row r="16" spans="1:16" ht="30" customHeight="1" x14ac:dyDescent="0.2">
      <c r="A16" s="245"/>
      <c r="B16" s="245" t="s">
        <v>374</v>
      </c>
      <c r="C16" s="245"/>
      <c r="D16" s="245"/>
      <c r="E16" s="245"/>
      <c r="F16" s="233" t="s">
        <v>375</v>
      </c>
      <c r="G16" s="245"/>
      <c r="H16" s="245" t="s">
        <v>359</v>
      </c>
      <c r="I16" s="280"/>
      <c r="J16" s="245"/>
      <c r="K16" s="245"/>
      <c r="L16" s="280"/>
      <c r="M16" s="862"/>
      <c r="N16" s="863"/>
      <c r="O16" s="233"/>
      <c r="P16" s="233"/>
    </row>
    <row r="17" spans="1:17" ht="30" customHeight="1" x14ac:dyDescent="0.2">
      <c r="A17" s="245"/>
      <c r="B17" s="245" t="s">
        <v>376</v>
      </c>
      <c r="C17" s="245"/>
      <c r="D17" s="245"/>
      <c r="E17" s="245"/>
      <c r="F17" s="233" t="s">
        <v>377</v>
      </c>
      <c r="G17" s="245" t="s">
        <v>378</v>
      </c>
      <c r="H17" s="245" t="s">
        <v>280</v>
      </c>
      <c r="I17" s="280" t="s">
        <v>379</v>
      </c>
      <c r="J17" s="245">
        <v>2</v>
      </c>
      <c r="K17" s="245" t="s">
        <v>271</v>
      </c>
      <c r="L17" s="280" t="s">
        <v>380</v>
      </c>
      <c r="M17" s="862" t="s">
        <v>381</v>
      </c>
      <c r="N17" s="863"/>
      <c r="O17" s="233" t="s">
        <v>105</v>
      </c>
      <c r="P17" s="233" t="s">
        <v>272</v>
      </c>
    </row>
    <row r="18" spans="1:17" ht="30" customHeight="1" x14ac:dyDescent="0.2">
      <c r="A18" s="245"/>
      <c r="B18" s="245" t="s">
        <v>382</v>
      </c>
      <c r="C18" s="245"/>
      <c r="D18" s="245"/>
      <c r="E18" s="245"/>
      <c r="F18" s="233" t="s">
        <v>383</v>
      </c>
      <c r="G18" s="245" t="s">
        <v>378</v>
      </c>
      <c r="H18" s="245" t="s">
        <v>282</v>
      </c>
      <c r="I18" s="280" t="s">
        <v>379</v>
      </c>
      <c r="J18" s="245">
        <v>2</v>
      </c>
      <c r="K18" s="245" t="s">
        <v>271</v>
      </c>
      <c r="L18" s="280" t="s">
        <v>380</v>
      </c>
      <c r="M18" s="862" t="s">
        <v>384</v>
      </c>
      <c r="N18" s="863"/>
      <c r="O18" s="233" t="s">
        <v>105</v>
      </c>
      <c r="P18" s="233" t="s">
        <v>272</v>
      </c>
    </row>
    <row r="19" spans="1:17" ht="30" customHeight="1" x14ac:dyDescent="0.2">
      <c r="A19" s="245"/>
      <c r="B19" s="245" t="s">
        <v>367</v>
      </c>
      <c r="C19" s="245"/>
      <c r="D19" s="245"/>
      <c r="E19" s="245"/>
      <c r="F19" s="233" t="s">
        <v>385</v>
      </c>
      <c r="G19" s="245"/>
      <c r="H19" s="245" t="s">
        <v>281</v>
      </c>
      <c r="I19" s="280">
        <v>6</v>
      </c>
      <c r="J19" s="245">
        <v>2</v>
      </c>
      <c r="K19" s="245" t="s">
        <v>271</v>
      </c>
      <c r="L19" s="280" t="s">
        <v>298</v>
      </c>
      <c r="M19" s="862" t="s">
        <v>386</v>
      </c>
      <c r="N19" s="863"/>
      <c r="O19" s="233" t="s">
        <v>105</v>
      </c>
      <c r="P19" s="233" t="s">
        <v>272</v>
      </c>
    </row>
    <row r="20" spans="1:17" ht="30" customHeight="1" x14ac:dyDescent="0.2">
      <c r="A20" s="245"/>
      <c r="B20" s="245" t="s">
        <v>387</v>
      </c>
      <c r="C20" s="245"/>
      <c r="D20" s="245"/>
      <c r="E20" s="245"/>
      <c r="F20" s="233" t="s">
        <v>388</v>
      </c>
      <c r="G20" s="245"/>
      <c r="H20" s="245" t="s">
        <v>274</v>
      </c>
      <c r="I20" s="280">
        <v>6</v>
      </c>
      <c r="J20" s="245">
        <v>2</v>
      </c>
      <c r="K20" s="245" t="s">
        <v>268</v>
      </c>
      <c r="L20" s="280" t="s">
        <v>298</v>
      </c>
      <c r="M20" s="862" t="s">
        <v>389</v>
      </c>
      <c r="N20" s="863"/>
      <c r="O20" s="233" t="s">
        <v>105</v>
      </c>
      <c r="P20" s="233" t="s">
        <v>272</v>
      </c>
    </row>
    <row r="21" spans="1:17" ht="30" customHeight="1" x14ac:dyDescent="0.2">
      <c r="A21" s="245"/>
      <c r="B21" s="245" t="s">
        <v>390</v>
      </c>
      <c r="C21" s="245"/>
      <c r="D21" s="245"/>
      <c r="E21" s="245"/>
      <c r="F21" s="233" t="s">
        <v>391</v>
      </c>
      <c r="G21" s="245"/>
      <c r="H21" s="245" t="s">
        <v>19</v>
      </c>
      <c r="I21" s="280">
        <v>6</v>
      </c>
      <c r="J21" s="245">
        <v>2</v>
      </c>
      <c r="K21" s="245" t="s">
        <v>271</v>
      </c>
      <c r="L21" s="280" t="s">
        <v>392</v>
      </c>
      <c r="M21" s="862" t="s">
        <v>393</v>
      </c>
      <c r="N21" s="863"/>
      <c r="O21" s="233" t="s">
        <v>105</v>
      </c>
      <c r="P21" s="233" t="s">
        <v>546</v>
      </c>
    </row>
    <row r="23" spans="1:17" ht="30" customHeight="1" x14ac:dyDescent="0.2">
      <c r="A23" s="281"/>
      <c r="B23" s="282" t="s">
        <v>394</v>
      </c>
      <c r="C23" s="282"/>
      <c r="D23" s="282"/>
      <c r="E23" s="282"/>
      <c r="F23" s="283" t="s">
        <v>395</v>
      </c>
      <c r="G23" s="281"/>
      <c r="H23" s="281"/>
      <c r="I23" s="284"/>
      <c r="J23" s="281"/>
      <c r="K23" s="281"/>
      <c r="L23" s="285"/>
      <c r="M23" s="286"/>
      <c r="N23" s="286"/>
      <c r="O23" s="286"/>
      <c r="P23" s="281"/>
    </row>
    <row r="24" spans="1:17" ht="30" customHeight="1" x14ac:dyDescent="0.2">
      <c r="A24" s="245"/>
      <c r="B24" s="245" t="s">
        <v>371</v>
      </c>
      <c r="C24" s="245"/>
      <c r="D24" s="245"/>
      <c r="E24" s="245"/>
      <c r="F24" s="233" t="s">
        <v>372</v>
      </c>
      <c r="G24" s="245"/>
      <c r="H24" s="245" t="s">
        <v>270</v>
      </c>
      <c r="I24" s="280">
        <v>6</v>
      </c>
      <c r="J24" s="245">
        <v>1</v>
      </c>
      <c r="K24" s="245" t="s">
        <v>271</v>
      </c>
      <c r="L24" s="280" t="s">
        <v>298</v>
      </c>
      <c r="M24" s="862" t="s">
        <v>373</v>
      </c>
      <c r="N24" s="863"/>
      <c r="O24" s="233" t="s">
        <v>103</v>
      </c>
      <c r="P24" s="233" t="s">
        <v>537</v>
      </c>
    </row>
    <row r="25" spans="1:17" ht="30" customHeight="1" x14ac:dyDescent="0.2">
      <c r="A25" s="245"/>
      <c r="B25" s="245" t="s">
        <v>396</v>
      </c>
      <c r="C25" s="245"/>
      <c r="D25" s="245"/>
      <c r="E25" s="245"/>
      <c r="F25" s="233" t="s">
        <v>397</v>
      </c>
      <c r="G25" s="245"/>
      <c r="H25" s="245" t="s">
        <v>273</v>
      </c>
      <c r="I25" s="280">
        <v>6</v>
      </c>
      <c r="J25" s="245">
        <v>1</v>
      </c>
      <c r="K25" s="245" t="s">
        <v>271</v>
      </c>
      <c r="L25" s="280" t="s">
        <v>309</v>
      </c>
      <c r="M25" s="862" t="s">
        <v>535</v>
      </c>
      <c r="N25" s="863"/>
      <c r="O25" s="233" t="s">
        <v>269</v>
      </c>
      <c r="P25" s="233" t="s">
        <v>546</v>
      </c>
    </row>
    <row r="26" spans="1:17" ht="30" customHeight="1" x14ac:dyDescent="0.2">
      <c r="A26" s="403"/>
      <c r="B26" s="404" t="s">
        <v>398</v>
      </c>
      <c r="C26" s="404"/>
      <c r="D26" s="404"/>
      <c r="E26" s="404"/>
      <c r="F26" s="405" t="s">
        <v>399</v>
      </c>
      <c r="G26" s="404"/>
      <c r="H26" s="404" t="s">
        <v>273</v>
      </c>
      <c r="I26" s="406">
        <v>6</v>
      </c>
      <c r="J26" s="404">
        <v>1</v>
      </c>
      <c r="K26" s="404" t="s">
        <v>271</v>
      </c>
      <c r="L26" s="406" t="s">
        <v>309</v>
      </c>
      <c r="M26" s="864" t="s">
        <v>400</v>
      </c>
      <c r="N26" s="865"/>
      <c r="O26" s="405" t="s">
        <v>132</v>
      </c>
      <c r="P26" s="407" t="s">
        <v>537</v>
      </c>
    </row>
    <row r="27" spans="1:17" ht="30" customHeight="1" x14ac:dyDescent="0.2">
      <c r="A27" s="403"/>
      <c r="B27" s="404" t="s">
        <v>401</v>
      </c>
      <c r="C27" s="404"/>
      <c r="D27" s="404"/>
      <c r="E27" s="404"/>
      <c r="F27" s="405" t="s">
        <v>402</v>
      </c>
      <c r="G27" s="404"/>
      <c r="H27" s="404" t="s">
        <v>281</v>
      </c>
      <c r="I27" s="406">
        <v>6</v>
      </c>
      <c r="J27" s="404">
        <v>2</v>
      </c>
      <c r="K27" s="404" t="s">
        <v>271</v>
      </c>
      <c r="L27" s="406" t="s">
        <v>309</v>
      </c>
      <c r="M27" s="865" t="s">
        <v>403</v>
      </c>
      <c r="N27" s="865"/>
      <c r="O27" s="405" t="s">
        <v>105</v>
      </c>
      <c r="P27" s="407" t="s">
        <v>272</v>
      </c>
    </row>
    <row r="28" spans="1:17" ht="30" customHeight="1" x14ac:dyDescent="0.2">
      <c r="A28" s="403"/>
      <c r="B28" s="404" t="s">
        <v>404</v>
      </c>
      <c r="C28" s="404"/>
      <c r="D28" s="404"/>
      <c r="E28" s="404"/>
      <c r="F28" s="405" t="s">
        <v>405</v>
      </c>
      <c r="G28" s="404"/>
      <c r="H28" s="404" t="s">
        <v>281</v>
      </c>
      <c r="I28" s="406">
        <v>6</v>
      </c>
      <c r="J28" s="404">
        <v>1</v>
      </c>
      <c r="K28" s="404" t="s">
        <v>268</v>
      </c>
      <c r="L28" s="413" t="s">
        <v>309</v>
      </c>
      <c r="M28" s="865" t="s">
        <v>406</v>
      </c>
      <c r="N28" s="865"/>
      <c r="O28" s="405" t="s">
        <v>98</v>
      </c>
      <c r="P28" s="407" t="s">
        <v>272</v>
      </c>
      <c r="Q28" s="279" t="s">
        <v>662</v>
      </c>
    </row>
    <row r="29" spans="1:17" ht="30" customHeight="1" x14ac:dyDescent="0.2">
      <c r="A29" s="403"/>
      <c r="B29" s="414" t="s">
        <v>549</v>
      </c>
      <c r="C29" s="404"/>
      <c r="D29" s="404"/>
      <c r="E29" s="404"/>
      <c r="F29" s="422" t="s">
        <v>562</v>
      </c>
      <c r="G29" s="404"/>
      <c r="H29" s="404" t="s">
        <v>281</v>
      </c>
      <c r="I29" s="406">
        <v>6</v>
      </c>
      <c r="J29" s="404">
        <v>1</v>
      </c>
      <c r="K29" s="404" t="s">
        <v>268</v>
      </c>
      <c r="L29" s="413" t="s">
        <v>309</v>
      </c>
      <c r="M29" s="865" t="s">
        <v>550</v>
      </c>
      <c r="N29" s="865"/>
      <c r="O29" s="405" t="s">
        <v>98</v>
      </c>
      <c r="P29" s="407" t="s">
        <v>272</v>
      </c>
    </row>
    <row r="30" spans="1:17" ht="30" customHeight="1" x14ac:dyDescent="0.2">
      <c r="A30" s="409"/>
      <c r="B30" s="410" t="s">
        <v>407</v>
      </c>
      <c r="C30" s="410"/>
      <c r="D30" s="410"/>
      <c r="E30" s="410"/>
      <c r="F30" s="411" t="s">
        <v>408</v>
      </c>
      <c r="G30" s="410"/>
      <c r="H30" s="410" t="s">
        <v>281</v>
      </c>
      <c r="I30" s="412">
        <v>6</v>
      </c>
      <c r="J30" s="410">
        <v>2</v>
      </c>
      <c r="K30" s="410" t="s">
        <v>268</v>
      </c>
      <c r="L30" s="412" t="s">
        <v>309</v>
      </c>
      <c r="M30" s="865" t="s">
        <v>406</v>
      </c>
      <c r="N30" s="865"/>
      <c r="O30" s="405" t="s">
        <v>98</v>
      </c>
      <c r="P30" s="407" t="s">
        <v>537</v>
      </c>
      <c r="Q30" s="279" t="s">
        <v>662</v>
      </c>
    </row>
    <row r="31" spans="1:17" ht="30" customHeight="1" x14ac:dyDescent="0.2">
      <c r="A31" s="403"/>
      <c r="B31" s="404" t="s">
        <v>551</v>
      </c>
      <c r="C31" s="404"/>
      <c r="D31" s="404"/>
      <c r="E31" s="404"/>
      <c r="F31" s="405" t="s">
        <v>561</v>
      </c>
      <c r="G31" s="404"/>
      <c r="H31" s="404" t="s">
        <v>281</v>
      </c>
      <c r="I31" s="406">
        <v>6</v>
      </c>
      <c r="J31" s="404">
        <v>2</v>
      </c>
      <c r="K31" s="404" t="s">
        <v>268</v>
      </c>
      <c r="L31" s="406" t="s">
        <v>309</v>
      </c>
      <c r="M31" s="865" t="s">
        <v>386</v>
      </c>
      <c r="N31" s="865"/>
      <c r="O31" s="405" t="s">
        <v>105</v>
      </c>
      <c r="P31" s="408" t="s">
        <v>537</v>
      </c>
    </row>
    <row r="32" spans="1:17" ht="30" customHeight="1" x14ac:dyDescent="0.2">
      <c r="A32" s="403"/>
      <c r="B32" s="404" t="s">
        <v>409</v>
      </c>
      <c r="C32" s="404"/>
      <c r="D32" s="404"/>
      <c r="E32" s="404"/>
      <c r="F32" s="405" t="s">
        <v>410</v>
      </c>
      <c r="G32" s="404"/>
      <c r="H32" s="404" t="s">
        <v>281</v>
      </c>
      <c r="I32" s="406">
        <v>6</v>
      </c>
      <c r="J32" s="404">
        <v>2</v>
      </c>
      <c r="K32" s="404" t="s">
        <v>271</v>
      </c>
      <c r="L32" s="406" t="s">
        <v>309</v>
      </c>
      <c r="M32" s="865" t="s">
        <v>386</v>
      </c>
      <c r="N32" s="865"/>
      <c r="O32" s="405" t="s">
        <v>105</v>
      </c>
      <c r="P32" s="408" t="s">
        <v>537</v>
      </c>
    </row>
    <row r="34" spans="1:16" ht="30" customHeight="1" x14ac:dyDescent="0.2">
      <c r="A34" s="287"/>
      <c r="B34" s="288" t="s">
        <v>411</v>
      </c>
      <c r="C34" s="288"/>
      <c r="D34" s="288"/>
      <c r="E34" s="288"/>
      <c r="F34" s="289" t="s">
        <v>412</v>
      </c>
      <c r="G34" s="287"/>
      <c r="H34" s="287"/>
      <c r="I34" s="290"/>
      <c r="J34" s="287"/>
      <c r="K34" s="287"/>
      <c r="L34" s="291"/>
      <c r="M34" s="292"/>
      <c r="N34" s="292"/>
      <c r="O34" s="292"/>
      <c r="P34" s="287"/>
    </row>
    <row r="35" spans="1:16" ht="28" x14ac:dyDescent="0.2">
      <c r="A35" s="245"/>
      <c r="B35" s="245" t="s">
        <v>413</v>
      </c>
      <c r="C35" s="245"/>
      <c r="D35" s="245"/>
      <c r="E35" s="245"/>
      <c r="F35" s="233" t="s">
        <v>414</v>
      </c>
      <c r="G35" s="245"/>
      <c r="H35" s="245" t="s">
        <v>276</v>
      </c>
      <c r="I35" s="280">
        <v>6</v>
      </c>
      <c r="J35" s="245">
        <v>1</v>
      </c>
      <c r="K35" s="245" t="s">
        <v>271</v>
      </c>
      <c r="L35" s="280" t="s">
        <v>309</v>
      </c>
      <c r="M35" s="866" t="s">
        <v>422</v>
      </c>
      <c r="N35" s="863"/>
      <c r="O35" s="233" t="s">
        <v>103</v>
      </c>
      <c r="P35" s="233" t="s">
        <v>537</v>
      </c>
    </row>
    <row r="37" spans="1:16" ht="30" customHeight="1" x14ac:dyDescent="0.2">
      <c r="A37" s="293"/>
      <c r="B37" s="294" t="s">
        <v>415</v>
      </c>
      <c r="C37" s="294"/>
      <c r="D37" s="294"/>
      <c r="E37" s="294"/>
      <c r="F37" s="295" t="s">
        <v>416</v>
      </c>
      <c r="G37" s="293"/>
      <c r="H37" s="293"/>
      <c r="I37" s="296"/>
      <c r="J37" s="293"/>
      <c r="K37" s="293"/>
      <c r="L37" s="297"/>
      <c r="M37" s="298"/>
      <c r="N37" s="298"/>
      <c r="O37" s="298"/>
      <c r="P37" s="293"/>
    </row>
    <row r="38" spans="1:16" ht="30" customHeight="1" x14ac:dyDescent="0.2">
      <c r="A38" s="245"/>
      <c r="B38" s="245" t="s">
        <v>417</v>
      </c>
      <c r="C38" s="245"/>
      <c r="D38" s="245"/>
      <c r="E38" s="245"/>
      <c r="F38" s="233" t="s">
        <v>418</v>
      </c>
      <c r="G38" s="245"/>
      <c r="H38" s="245" t="s">
        <v>359</v>
      </c>
      <c r="I38" s="280"/>
      <c r="J38" s="245"/>
      <c r="K38" s="245"/>
      <c r="L38" s="280"/>
      <c r="M38" s="862"/>
      <c r="N38" s="863"/>
      <c r="O38" s="233"/>
      <c r="P38" s="233"/>
    </row>
    <row r="39" spans="1:16" ht="30" customHeight="1" x14ac:dyDescent="0.2">
      <c r="A39" s="245"/>
      <c r="B39" s="245" t="s">
        <v>419</v>
      </c>
      <c r="C39" s="245"/>
      <c r="D39" s="245"/>
      <c r="E39" s="245"/>
      <c r="F39" s="233" t="s">
        <v>420</v>
      </c>
      <c r="G39" s="245"/>
      <c r="H39" s="245" t="s">
        <v>286</v>
      </c>
      <c r="I39" s="280">
        <v>2</v>
      </c>
      <c r="J39" s="245">
        <v>2</v>
      </c>
      <c r="K39" s="245" t="s">
        <v>271</v>
      </c>
      <c r="L39" s="280" t="s">
        <v>421</v>
      </c>
      <c r="M39" s="862" t="s">
        <v>422</v>
      </c>
      <c r="N39" s="863"/>
      <c r="O39" s="233" t="s">
        <v>103</v>
      </c>
      <c r="P39" s="233" t="s">
        <v>537</v>
      </c>
    </row>
    <row r="40" spans="1:16" ht="30" customHeight="1" x14ac:dyDescent="0.2">
      <c r="A40" s="245"/>
      <c r="B40" s="245" t="s">
        <v>423</v>
      </c>
      <c r="C40" s="245"/>
      <c r="D40" s="245"/>
      <c r="E40" s="245"/>
      <c r="F40" s="233" t="s">
        <v>424</v>
      </c>
      <c r="G40" s="245"/>
      <c r="H40" s="245" t="s">
        <v>276</v>
      </c>
      <c r="I40" s="280">
        <v>2</v>
      </c>
      <c r="J40" s="245">
        <v>2</v>
      </c>
      <c r="K40" s="245" t="s">
        <v>271</v>
      </c>
      <c r="L40" s="280" t="s">
        <v>421</v>
      </c>
      <c r="M40" s="862" t="s">
        <v>422</v>
      </c>
      <c r="N40" s="863"/>
      <c r="O40" s="233" t="s">
        <v>103</v>
      </c>
      <c r="P40" s="233" t="s">
        <v>537</v>
      </c>
    </row>
    <row r="41" spans="1:16" ht="30" customHeight="1" x14ac:dyDescent="0.2">
      <c r="A41" s="245"/>
      <c r="B41" s="245" t="s">
        <v>425</v>
      </c>
      <c r="C41" s="245"/>
      <c r="D41" s="245"/>
      <c r="E41" s="245"/>
      <c r="F41" s="233" t="s">
        <v>426</v>
      </c>
      <c r="G41" s="245"/>
      <c r="H41" s="245" t="s">
        <v>427</v>
      </c>
      <c r="I41" s="280">
        <v>2</v>
      </c>
      <c r="J41" s="245">
        <v>2</v>
      </c>
      <c r="K41" s="245" t="s">
        <v>271</v>
      </c>
      <c r="L41" s="280" t="s">
        <v>421</v>
      </c>
      <c r="M41" s="862"/>
      <c r="N41" s="863"/>
      <c r="O41" s="233"/>
      <c r="P41" s="233"/>
    </row>
    <row r="43" spans="1:16" ht="30" customHeight="1" x14ac:dyDescent="0.2">
      <c r="A43" s="299"/>
      <c r="B43" s="300" t="s">
        <v>428</v>
      </c>
      <c r="C43" s="300"/>
      <c r="D43" s="300"/>
      <c r="E43" s="300"/>
      <c r="F43" s="301" t="s">
        <v>429</v>
      </c>
      <c r="G43" s="299"/>
      <c r="H43" s="299"/>
      <c r="I43" s="302"/>
      <c r="J43" s="299"/>
      <c r="K43" s="299"/>
      <c r="L43" s="303"/>
      <c r="M43" s="304"/>
      <c r="N43" s="304"/>
      <c r="O43" s="304"/>
      <c r="P43" s="299"/>
    </row>
    <row r="44" spans="1:16" ht="30" customHeight="1" x14ac:dyDescent="0.2">
      <c r="A44" s="245"/>
      <c r="B44" s="245" t="s">
        <v>430</v>
      </c>
      <c r="C44" s="245"/>
      <c r="D44" s="245"/>
      <c r="E44" s="245"/>
      <c r="F44" s="233" t="s">
        <v>431</v>
      </c>
      <c r="G44" s="245"/>
      <c r="H44" s="245" t="s">
        <v>273</v>
      </c>
      <c r="I44" s="280">
        <v>6</v>
      </c>
      <c r="J44" s="245">
        <v>1</v>
      </c>
      <c r="K44" s="245" t="s">
        <v>271</v>
      </c>
      <c r="L44" s="280" t="s">
        <v>298</v>
      </c>
      <c r="M44" s="862" t="s">
        <v>432</v>
      </c>
      <c r="N44" s="863"/>
      <c r="O44" s="233" t="s">
        <v>105</v>
      </c>
      <c r="P44" s="233" t="s">
        <v>272</v>
      </c>
    </row>
    <row r="45" spans="1:16" ht="30" customHeight="1" x14ac:dyDescent="0.2">
      <c r="A45" s="245"/>
      <c r="B45" s="245" t="s">
        <v>430</v>
      </c>
      <c r="C45" s="245"/>
      <c r="D45" s="245"/>
      <c r="E45" s="245"/>
      <c r="F45" s="233" t="s">
        <v>547</v>
      </c>
      <c r="G45" s="245"/>
      <c r="H45" s="245" t="s">
        <v>273</v>
      </c>
      <c r="I45" s="280">
        <v>6</v>
      </c>
      <c r="J45" s="245">
        <v>1</v>
      </c>
      <c r="K45" s="245" t="s">
        <v>271</v>
      </c>
      <c r="L45" s="280" t="s">
        <v>298</v>
      </c>
      <c r="M45" s="862" t="s">
        <v>433</v>
      </c>
      <c r="N45" s="863"/>
      <c r="O45" s="233" t="s">
        <v>132</v>
      </c>
      <c r="P45" s="233" t="s">
        <v>537</v>
      </c>
    </row>
    <row r="47" spans="1:16" ht="30" customHeight="1" x14ac:dyDescent="0.2">
      <c r="A47" s="299"/>
      <c r="B47" s="300" t="s">
        <v>434</v>
      </c>
      <c r="C47" s="300"/>
      <c r="D47" s="300"/>
      <c r="E47" s="300"/>
      <c r="F47" s="301" t="s">
        <v>435</v>
      </c>
      <c r="G47" s="299"/>
      <c r="H47" s="299"/>
      <c r="I47" s="302"/>
      <c r="J47" s="299"/>
      <c r="K47" s="299"/>
      <c r="L47" s="303"/>
      <c r="M47" s="304"/>
      <c r="N47" s="304"/>
      <c r="O47" s="304"/>
      <c r="P47" s="299"/>
    </row>
    <row r="48" spans="1:16" ht="30" customHeight="1" x14ac:dyDescent="0.2">
      <c r="A48" s="245"/>
      <c r="B48" s="245" t="s">
        <v>436</v>
      </c>
      <c r="C48" s="245"/>
      <c r="D48" s="245"/>
      <c r="E48" s="245"/>
      <c r="F48" s="233" t="s">
        <v>437</v>
      </c>
      <c r="G48" s="245"/>
      <c r="H48" s="245" t="s">
        <v>273</v>
      </c>
      <c r="I48" s="280">
        <v>9</v>
      </c>
      <c r="J48" s="245">
        <v>1</v>
      </c>
      <c r="K48" s="245" t="s">
        <v>271</v>
      </c>
      <c r="L48" s="280" t="s">
        <v>298</v>
      </c>
      <c r="M48" s="862" t="s">
        <v>432</v>
      </c>
      <c r="N48" s="863"/>
      <c r="O48" s="233" t="s">
        <v>105</v>
      </c>
      <c r="P48" s="233" t="s">
        <v>272</v>
      </c>
    </row>
    <row r="50" spans="1:16" ht="30" customHeight="1" x14ac:dyDescent="0.2">
      <c r="A50" s="305"/>
      <c r="B50" s="306" t="s">
        <v>438</v>
      </c>
      <c r="C50" s="306"/>
      <c r="D50" s="306"/>
      <c r="E50" s="306"/>
      <c r="F50" s="307" t="s">
        <v>439</v>
      </c>
      <c r="G50" s="305"/>
      <c r="H50" s="305"/>
      <c r="I50" s="308"/>
      <c r="J50" s="305"/>
      <c r="K50" s="305"/>
      <c r="L50" s="309"/>
      <c r="M50" s="310"/>
      <c r="N50" s="310"/>
      <c r="O50" s="310"/>
      <c r="P50" s="305"/>
    </row>
    <row r="51" spans="1:16" ht="30" customHeight="1" x14ac:dyDescent="0.2">
      <c r="A51" s="245"/>
      <c r="B51" s="245" t="s">
        <v>440</v>
      </c>
      <c r="C51" s="245"/>
      <c r="D51" s="245"/>
      <c r="E51" s="245"/>
      <c r="F51" s="233" t="s">
        <v>441</v>
      </c>
      <c r="G51" s="245"/>
      <c r="H51" s="245" t="s">
        <v>359</v>
      </c>
      <c r="I51" s="279"/>
      <c r="J51" s="279"/>
      <c r="K51" s="279"/>
      <c r="L51" s="279"/>
      <c r="P51" s="279"/>
    </row>
    <row r="52" spans="1:16" ht="30" customHeight="1" x14ac:dyDescent="0.2">
      <c r="A52" s="245"/>
      <c r="B52" s="245" t="s">
        <v>442</v>
      </c>
      <c r="C52" s="245"/>
      <c r="D52" s="245"/>
      <c r="E52" s="245"/>
      <c r="F52" s="233" t="s">
        <v>443</v>
      </c>
      <c r="G52" s="245"/>
      <c r="H52" s="245" t="s">
        <v>444</v>
      </c>
      <c r="I52" s="280">
        <v>6</v>
      </c>
      <c r="J52" s="245">
        <v>1</v>
      </c>
      <c r="K52" s="245" t="s">
        <v>271</v>
      </c>
      <c r="L52" s="280"/>
      <c r="M52" s="862"/>
      <c r="N52" s="863"/>
      <c r="O52" s="233"/>
      <c r="P52" s="233"/>
    </row>
    <row r="53" spans="1:16" ht="30" customHeight="1" x14ac:dyDescent="0.2">
      <c r="A53" s="245"/>
      <c r="B53" s="245" t="s">
        <v>445</v>
      </c>
      <c r="C53" s="245"/>
      <c r="D53" s="245"/>
      <c r="E53" s="245"/>
      <c r="F53" s="233" t="s">
        <v>446</v>
      </c>
      <c r="G53" s="245"/>
      <c r="H53" s="245" t="s">
        <v>273</v>
      </c>
      <c r="I53" s="280">
        <v>6</v>
      </c>
      <c r="J53" s="245">
        <v>1</v>
      </c>
      <c r="K53" s="245" t="s">
        <v>271</v>
      </c>
      <c r="L53" s="280" t="s">
        <v>298</v>
      </c>
      <c r="M53" s="862" t="s">
        <v>447</v>
      </c>
      <c r="N53" s="863"/>
      <c r="O53" s="233" t="s">
        <v>98</v>
      </c>
      <c r="P53" s="233" t="s">
        <v>272</v>
      </c>
    </row>
    <row r="55" spans="1:16" ht="30" customHeight="1" x14ac:dyDescent="0.2">
      <c r="A55" s="305"/>
      <c r="B55" s="306" t="s">
        <v>448</v>
      </c>
      <c r="C55" s="306"/>
      <c r="D55" s="306"/>
      <c r="E55" s="306"/>
      <c r="F55" s="307" t="s">
        <v>449</v>
      </c>
      <c r="G55" s="305"/>
      <c r="H55" s="305"/>
      <c r="I55" s="308"/>
      <c r="J55" s="305"/>
      <c r="K55" s="305"/>
      <c r="L55" s="309"/>
      <c r="M55" s="310"/>
      <c r="N55" s="310"/>
      <c r="O55" s="310"/>
      <c r="P55" s="305"/>
    </row>
    <row r="56" spans="1:16" ht="30" customHeight="1" x14ac:dyDescent="0.2">
      <c r="A56" s="245"/>
      <c r="B56" s="245" t="s">
        <v>450</v>
      </c>
      <c r="C56" s="245"/>
      <c r="D56" s="245"/>
      <c r="E56" s="245"/>
      <c r="F56" s="233" t="s">
        <v>451</v>
      </c>
      <c r="G56" s="245"/>
      <c r="H56" s="245" t="s">
        <v>273</v>
      </c>
      <c r="I56" s="280">
        <v>6</v>
      </c>
      <c r="J56" s="245">
        <v>1</v>
      </c>
      <c r="K56" s="245" t="s">
        <v>271</v>
      </c>
      <c r="L56" s="280" t="s">
        <v>298</v>
      </c>
      <c r="M56" s="862" t="s">
        <v>447</v>
      </c>
      <c r="N56" s="863"/>
      <c r="O56" s="233" t="s">
        <v>98</v>
      </c>
      <c r="P56" s="233" t="s">
        <v>272</v>
      </c>
    </row>
    <row r="58" spans="1:16" ht="30" customHeight="1" x14ac:dyDescent="0.2">
      <c r="A58" s="305"/>
      <c r="B58" s="306" t="s">
        <v>452</v>
      </c>
      <c r="C58" s="306"/>
      <c r="D58" s="306"/>
      <c r="E58" s="306"/>
      <c r="F58" s="307" t="s">
        <v>453</v>
      </c>
      <c r="G58" s="305"/>
      <c r="H58" s="305"/>
      <c r="I58" s="308"/>
      <c r="J58" s="305"/>
      <c r="K58" s="305"/>
      <c r="L58" s="309"/>
      <c r="M58" s="310"/>
      <c r="N58" s="310"/>
      <c r="O58" s="310"/>
      <c r="P58" s="305"/>
    </row>
    <row r="59" spans="1:16" ht="30" customHeight="1" x14ac:dyDescent="0.2">
      <c r="A59" s="245"/>
      <c r="B59" s="245" t="s">
        <v>454</v>
      </c>
      <c r="C59" s="245"/>
      <c r="D59" s="245"/>
      <c r="E59" s="245"/>
      <c r="F59" s="233" t="s">
        <v>455</v>
      </c>
      <c r="G59" s="245"/>
      <c r="H59" s="245" t="s">
        <v>273</v>
      </c>
      <c r="I59" s="280">
        <v>6</v>
      </c>
      <c r="J59" s="245">
        <v>1</v>
      </c>
      <c r="K59" s="245" t="s">
        <v>271</v>
      </c>
      <c r="L59" s="280" t="s">
        <v>298</v>
      </c>
      <c r="M59" s="862" t="s">
        <v>362</v>
      </c>
      <c r="N59" s="863"/>
      <c r="O59" s="233" t="s">
        <v>105</v>
      </c>
      <c r="P59" s="233" t="s">
        <v>537</v>
      </c>
    </row>
    <row r="61" spans="1:16" ht="30" customHeight="1" x14ac:dyDescent="0.2">
      <c r="A61" s="305"/>
      <c r="B61" s="306" t="s">
        <v>456</v>
      </c>
      <c r="C61" s="306"/>
      <c r="D61" s="306"/>
      <c r="E61" s="306"/>
      <c r="F61" s="307" t="s">
        <v>457</v>
      </c>
      <c r="G61" s="305"/>
      <c r="H61" s="305"/>
      <c r="I61" s="308"/>
      <c r="J61" s="305"/>
      <c r="K61" s="305"/>
      <c r="L61" s="309"/>
      <c r="M61" s="310"/>
      <c r="N61" s="310"/>
      <c r="O61" s="310"/>
      <c r="P61" s="305"/>
    </row>
    <row r="62" spans="1:16" ht="30" customHeight="1" x14ac:dyDescent="0.2">
      <c r="A62" s="245"/>
      <c r="B62" s="245" t="s">
        <v>458</v>
      </c>
      <c r="C62" s="245"/>
      <c r="D62" s="245"/>
      <c r="E62" s="245"/>
      <c r="F62" s="233" t="s">
        <v>459</v>
      </c>
      <c r="G62" s="245"/>
      <c r="H62" s="245" t="s">
        <v>359</v>
      </c>
      <c r="I62" s="279"/>
      <c r="J62" s="279"/>
      <c r="K62" s="279"/>
      <c r="L62" s="279"/>
      <c r="P62" s="279"/>
    </row>
    <row r="63" spans="1:16" ht="30" customHeight="1" x14ac:dyDescent="0.2">
      <c r="A63" s="245"/>
      <c r="B63" s="245" t="s">
        <v>460</v>
      </c>
      <c r="C63" s="245"/>
      <c r="D63" s="245"/>
      <c r="E63" s="245"/>
      <c r="F63" s="233" t="s">
        <v>459</v>
      </c>
      <c r="G63" s="245"/>
      <c r="H63" s="245" t="s">
        <v>461</v>
      </c>
      <c r="I63" s="280">
        <v>6</v>
      </c>
      <c r="J63" s="245">
        <v>1</v>
      </c>
      <c r="K63" s="245" t="s">
        <v>271</v>
      </c>
      <c r="L63" s="280"/>
      <c r="M63" s="862"/>
      <c r="N63" s="863"/>
      <c r="O63" s="233"/>
      <c r="P63" s="233"/>
    </row>
    <row r="64" spans="1:16" ht="30" customHeight="1" x14ac:dyDescent="0.2">
      <c r="A64" s="245"/>
      <c r="B64" s="245" t="s">
        <v>462</v>
      </c>
      <c r="C64" s="245"/>
      <c r="D64" s="245"/>
      <c r="E64" s="245"/>
      <c r="F64" s="233" t="s">
        <v>463</v>
      </c>
      <c r="G64" s="245"/>
      <c r="H64" s="245" t="s">
        <v>273</v>
      </c>
      <c r="I64" s="280">
        <v>2</v>
      </c>
      <c r="J64" s="245">
        <v>1</v>
      </c>
      <c r="K64" s="245" t="s">
        <v>271</v>
      </c>
      <c r="L64" s="280" t="s">
        <v>421</v>
      </c>
      <c r="M64" s="862" t="s">
        <v>447</v>
      </c>
      <c r="N64" s="863"/>
      <c r="O64" s="233" t="s">
        <v>98</v>
      </c>
      <c r="P64" s="233" t="s">
        <v>315</v>
      </c>
    </row>
  </sheetData>
  <mergeCells count="39">
    <mergeCell ref="M18:N18"/>
    <mergeCell ref="M19:N19"/>
    <mergeCell ref="M20:N20"/>
    <mergeCell ref="M3:N3"/>
    <mergeCell ref="M4:N4"/>
    <mergeCell ref="M5:N5"/>
    <mergeCell ref="M6:N6"/>
    <mergeCell ref="M9:N9"/>
    <mergeCell ref="A1:P1"/>
    <mergeCell ref="M48:N48"/>
    <mergeCell ref="M52:N52"/>
    <mergeCell ref="M53:N53"/>
    <mergeCell ref="M29:N29"/>
    <mergeCell ref="M30:N30"/>
    <mergeCell ref="M31:N31"/>
    <mergeCell ref="M38:N38"/>
    <mergeCell ref="M40:N40"/>
    <mergeCell ref="M10:N10"/>
    <mergeCell ref="M11:N11"/>
    <mergeCell ref="M12:N12"/>
    <mergeCell ref="M15:N15"/>
    <mergeCell ref="M24:N24"/>
    <mergeCell ref="M16:N16"/>
    <mergeCell ref="M17:N17"/>
    <mergeCell ref="M44:N44"/>
    <mergeCell ref="M32:N32"/>
    <mergeCell ref="M35:N35"/>
    <mergeCell ref="M39:N39"/>
    <mergeCell ref="M41:N41"/>
    <mergeCell ref="M21:N21"/>
    <mergeCell ref="M25:N25"/>
    <mergeCell ref="M26:N26"/>
    <mergeCell ref="M27:N27"/>
    <mergeCell ref="M28:N28"/>
    <mergeCell ref="M63:N63"/>
    <mergeCell ref="M64:N64"/>
    <mergeCell ref="M59:N59"/>
    <mergeCell ref="M45:N45"/>
    <mergeCell ref="M56:N56"/>
  </mergeCells>
  <phoneticPr fontId="6" type="noConversion"/>
  <printOptions horizontalCentered="1"/>
  <pageMargins left="0.15748031496062992" right="0.11811023622047245" top="0.35433070866141736" bottom="0.39370078740157483" header="0.27559055118110237" footer="0.19685039370078741"/>
  <pageSetup paperSize="9" orientation="landscape"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31" sqref="A31"/>
    </sheetView>
  </sheetViews>
  <sheetFormatPr baseColWidth="10" defaultColWidth="9.1640625" defaultRowHeight="13" x14ac:dyDescent="0.15"/>
  <cols>
    <col min="1" max="1" width="18.6640625" style="46" bestFit="1" customWidth="1"/>
    <col min="2" max="16384" width="9.1640625" style="46"/>
  </cols>
  <sheetData>
    <row r="1" spans="1:5" x14ac:dyDescent="0.15">
      <c r="A1" s="209" t="s">
        <v>464</v>
      </c>
      <c r="B1" s="210" t="s">
        <v>465</v>
      </c>
      <c r="C1" s="3">
        <v>7</v>
      </c>
      <c r="D1" s="211"/>
      <c r="E1" s="211"/>
    </row>
    <row r="2" spans="1:5" x14ac:dyDescent="0.15">
      <c r="A2" s="211"/>
      <c r="B2" s="211"/>
      <c r="C2" s="211"/>
      <c r="D2" s="211"/>
      <c r="E2" s="211"/>
    </row>
    <row r="3" spans="1:5" x14ac:dyDescent="0.15">
      <c r="A3" s="211" t="s">
        <v>466</v>
      </c>
      <c r="B3" s="3" t="s">
        <v>105</v>
      </c>
      <c r="C3" s="212">
        <v>1</v>
      </c>
      <c r="D3" s="211"/>
      <c r="E3" s="211"/>
    </row>
    <row r="4" spans="1:5" x14ac:dyDescent="0.15">
      <c r="A4" s="211" t="s">
        <v>186</v>
      </c>
      <c r="B4" s="3" t="s">
        <v>105</v>
      </c>
      <c r="C4" s="212">
        <f>1/2</f>
        <v>0.5</v>
      </c>
      <c r="D4" s="211"/>
      <c r="E4" s="211"/>
    </row>
    <row r="5" spans="1:5" x14ac:dyDescent="0.15">
      <c r="A5" s="211" t="s">
        <v>187</v>
      </c>
      <c r="B5" s="3" t="s">
        <v>105</v>
      </c>
      <c r="C5" s="212">
        <v>1</v>
      </c>
      <c r="D5" s="211"/>
      <c r="E5" s="211"/>
    </row>
    <row r="6" spans="1:5" x14ac:dyDescent="0.15">
      <c r="A6" s="211" t="s">
        <v>467</v>
      </c>
      <c r="B6" s="3" t="s">
        <v>132</v>
      </c>
      <c r="C6" s="212">
        <v>0</v>
      </c>
      <c r="D6" s="211"/>
      <c r="E6" s="211"/>
    </row>
    <row r="7" spans="1:5" x14ac:dyDescent="0.15">
      <c r="A7" s="211" t="s">
        <v>151</v>
      </c>
      <c r="B7" s="3" t="s">
        <v>132</v>
      </c>
      <c r="C7" s="212">
        <v>1</v>
      </c>
      <c r="D7" s="211"/>
      <c r="E7" s="211"/>
    </row>
    <row r="8" spans="1:5" x14ac:dyDescent="0.15">
      <c r="A8" s="211" t="s">
        <v>468</v>
      </c>
      <c r="B8" s="3" t="s">
        <v>103</v>
      </c>
      <c r="C8" s="212">
        <v>1</v>
      </c>
      <c r="D8" s="211"/>
      <c r="E8" s="211"/>
    </row>
    <row r="9" spans="1:5" x14ac:dyDescent="0.15">
      <c r="A9" s="211"/>
      <c r="B9" s="211"/>
      <c r="C9" s="211"/>
      <c r="D9" s="211"/>
      <c r="E9" s="211"/>
    </row>
    <row r="10" spans="1:5" x14ac:dyDescent="0.15">
      <c r="A10" s="211"/>
      <c r="B10" s="211"/>
      <c r="C10" s="213">
        <f>SUM(C3:C8)</f>
        <v>4.5</v>
      </c>
      <c r="D10" s="214">
        <f>(C10/C1)*100</f>
        <v>64.285714285714292</v>
      </c>
      <c r="E10" s="215" t="s">
        <v>469</v>
      </c>
    </row>
    <row r="11" spans="1:5" x14ac:dyDescent="0.15">
      <c r="C11" s="216"/>
    </row>
    <row r="12" spans="1:5" x14ac:dyDescent="0.15">
      <c r="A12" s="209" t="s">
        <v>470</v>
      </c>
      <c r="B12" s="210" t="s">
        <v>465</v>
      </c>
      <c r="C12" s="3">
        <v>12</v>
      </c>
      <c r="D12" s="211"/>
      <c r="E12" s="211"/>
    </row>
    <row r="13" spans="1:5" x14ac:dyDescent="0.15">
      <c r="A13" s="209"/>
      <c r="B13" s="211"/>
      <c r="C13" s="211"/>
      <c r="D13" s="211"/>
      <c r="E13" s="211"/>
    </row>
    <row r="14" spans="1:5" x14ac:dyDescent="0.15">
      <c r="A14" s="16" t="s">
        <v>182</v>
      </c>
      <c r="B14" s="217" t="s">
        <v>105</v>
      </c>
      <c r="C14" s="212">
        <v>1</v>
      </c>
      <c r="D14" s="211"/>
      <c r="E14" s="211"/>
    </row>
    <row r="15" spans="1:5" x14ac:dyDescent="0.15">
      <c r="A15" s="16" t="s">
        <v>235</v>
      </c>
      <c r="B15" s="217" t="s">
        <v>103</v>
      </c>
      <c r="C15" s="212">
        <v>1</v>
      </c>
      <c r="D15" s="211"/>
      <c r="E15" s="211"/>
    </row>
    <row r="16" spans="1:5" x14ac:dyDescent="0.15">
      <c r="A16" s="218" t="s">
        <v>471</v>
      </c>
      <c r="B16" s="219" t="s">
        <v>132</v>
      </c>
      <c r="C16" s="212">
        <v>1</v>
      </c>
      <c r="D16" s="211"/>
      <c r="E16" s="211"/>
    </row>
    <row r="17" spans="1:5" x14ac:dyDescent="0.15">
      <c r="A17" s="218" t="s">
        <v>184</v>
      </c>
      <c r="B17" s="219" t="s">
        <v>105</v>
      </c>
      <c r="C17" s="212">
        <v>1</v>
      </c>
      <c r="D17" s="211"/>
      <c r="E17" s="211"/>
    </row>
    <row r="18" spans="1:5" x14ac:dyDescent="0.15">
      <c r="A18" s="220" t="s">
        <v>472</v>
      </c>
      <c r="B18" s="219" t="s">
        <v>473</v>
      </c>
      <c r="C18" s="212">
        <v>1</v>
      </c>
      <c r="D18" s="211"/>
      <c r="E18" s="211"/>
    </row>
    <row r="19" spans="1:5" x14ac:dyDescent="0.15">
      <c r="A19" s="220" t="s">
        <v>150</v>
      </c>
      <c r="B19" s="219" t="s">
        <v>105</v>
      </c>
      <c r="C19" s="212">
        <v>1</v>
      </c>
      <c r="D19" s="211"/>
      <c r="E19" s="211"/>
    </row>
    <row r="20" spans="1:5" x14ac:dyDescent="0.15">
      <c r="A20" s="220" t="s">
        <v>165</v>
      </c>
      <c r="B20" s="219" t="s">
        <v>98</v>
      </c>
      <c r="C20" s="212">
        <v>0.5</v>
      </c>
      <c r="D20" s="211"/>
      <c r="E20" s="211"/>
    </row>
    <row r="21" spans="1:5" x14ac:dyDescent="0.15">
      <c r="A21" s="218" t="s">
        <v>123</v>
      </c>
      <c r="B21" s="219" t="s">
        <v>105</v>
      </c>
      <c r="C21" s="212">
        <v>1</v>
      </c>
      <c r="D21" s="211"/>
      <c r="E21" s="211"/>
    </row>
    <row r="22" spans="1:5" x14ac:dyDescent="0.15">
      <c r="A22" s="221"/>
      <c r="B22" s="222"/>
      <c r="C22" s="223"/>
      <c r="D22" s="211"/>
      <c r="E22" s="211"/>
    </row>
    <row r="23" spans="1:5" x14ac:dyDescent="0.15">
      <c r="A23" s="211"/>
      <c r="B23" s="211"/>
      <c r="C23" s="211"/>
      <c r="D23" s="211"/>
      <c r="E23" s="211"/>
    </row>
    <row r="24" spans="1:5" x14ac:dyDescent="0.15">
      <c r="A24" s="211"/>
      <c r="B24" s="211"/>
      <c r="C24" s="213">
        <f>SUM(C14:C22)</f>
        <v>7.5</v>
      </c>
      <c r="D24" s="214">
        <f>(C24/C12)*100</f>
        <v>62.5</v>
      </c>
      <c r="E24" s="215" t="s">
        <v>469</v>
      </c>
    </row>
  </sheetData>
  <phoneticPr fontId="6" type="noConversion"/>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8</vt:i4>
      </vt:variant>
    </vt:vector>
  </HeadingPairs>
  <TitlesOfParts>
    <vt:vector size="8" baseType="lpstr">
      <vt:lpstr>B035 2016-2017 </vt:lpstr>
      <vt:lpstr>B035xAnno 2016-2017</vt:lpstr>
      <vt:lpstr>B035-OffForm</vt:lpstr>
      <vt:lpstr>B103 2016-2017</vt:lpstr>
      <vt:lpstr>B103xAnno 2016-2017</vt:lpstr>
      <vt:lpstr>B103-OffForm</vt:lpstr>
      <vt:lpstr>AltriCdS</vt:lpstr>
      <vt:lpstr>RefAltriCdS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anonymous</dc:creator>
  <cp:lastModifiedBy>Utente di Microsoft Office</cp:lastModifiedBy>
  <cp:lastPrinted>2016-10-07T09:58:10Z</cp:lastPrinted>
  <dcterms:created xsi:type="dcterms:W3CDTF">2014-02-16T10:51:15Z</dcterms:created>
  <dcterms:modified xsi:type="dcterms:W3CDTF">2016-10-07T09:58:34Z</dcterms:modified>
</cp:coreProperties>
</file>